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元のデータ" sheetId="1" r:id="rId1"/>
    <sheet name="データ収集例" sheetId="2" r:id="rId2"/>
    <sheet name="相関行列" sheetId="3" r:id="rId3"/>
    <sheet name="負荷量Dec12" sheetId="4" r:id="rId4"/>
    <sheet name="負荷量Dec05" sheetId="5" r:id="rId5"/>
    <sheet name="Dec12" sheetId="6" r:id="rId6"/>
    <sheet name="Dec05" sheetId="7" r:id="rId7"/>
  </sheets>
  <definedNames>
    <definedName name="kyoutuusemi" localSheetId="0">'元のデータ'!$M$2:$AD$13</definedName>
    <definedName name="kyoutuusemi_1" localSheetId="0">'元のデータ'!$O$2:$AB$30</definedName>
    <definedName name="kyoutuusemi_2" localSheetId="0">'元のデータ'!$A$2:$N$30</definedName>
    <definedName name="_xlnm.Print_Area" localSheetId="0">'元のデータ'!$A$1:$O$27</definedName>
    <definedName name="_xlnm.Print_Area" localSheetId="3">'負荷量Dec12'!$A$1:$M$22</definedName>
  </definedNames>
  <calcPr fullCalcOnLoad="1"/>
</workbook>
</file>

<file path=xl/sharedStrings.xml><?xml version="1.0" encoding="utf-8"?>
<sst xmlns="http://schemas.openxmlformats.org/spreadsheetml/2006/main" count="401" uniqueCount="166">
  <si>
    <t>手塚治虫</t>
  </si>
  <si>
    <t>緑の猫</t>
  </si>
  <si>
    <t>OM*</t>
  </si>
  <si>
    <t>火星からきた男</t>
  </si>
  <si>
    <t>しげの秀一</t>
  </si>
  <si>
    <t>頭文字Ｄ/決着（前・後編）</t>
  </si>
  <si>
    <t>山口かつみ</t>
  </si>
  <si>
    <t>オーバーレブ！/猪の秘策</t>
  </si>
  <si>
    <t>楠みちはる</t>
  </si>
  <si>
    <t>湾岸ＭＩＤＮＩＧＨＴ/テスタロッサ②</t>
  </si>
  <si>
    <t>水木しげる</t>
  </si>
  <si>
    <t>テレビくん</t>
  </si>
  <si>
    <t>赤塚不二夫</t>
  </si>
  <si>
    <t>怪僧ケツプーチンなのだ</t>
  </si>
  <si>
    <t>藤子不二夫</t>
  </si>
  <si>
    <t>ひっとらぁ伯父さん</t>
  </si>
  <si>
    <t>あだち充</t>
  </si>
  <si>
    <t>メモリーオフ</t>
  </si>
  <si>
    <t>YY*</t>
  </si>
  <si>
    <t>青山剛昌</t>
  </si>
  <si>
    <t>まじっく快人</t>
  </si>
  <si>
    <t>藤田和日郎</t>
  </si>
  <si>
    <t>ゲメル宇宙武器店</t>
  </si>
  <si>
    <t>雷句誠</t>
  </si>
  <si>
    <t>玄米ブレード</t>
  </si>
  <si>
    <t>報告者</t>
  </si>
  <si>
    <t>著者</t>
  </si>
  <si>
    <t>作品名</t>
  </si>
  <si>
    <t>発表年</t>
  </si>
  <si>
    <t>頁数</t>
  </si>
  <si>
    <t>透視画法</t>
  </si>
  <si>
    <t>吹き出し</t>
  </si>
  <si>
    <t>コマ数</t>
  </si>
  <si>
    <t>左記SD</t>
  </si>
  <si>
    <t>吹出し行数</t>
  </si>
  <si>
    <t>内的台詞</t>
  </si>
  <si>
    <t>ナレーション</t>
  </si>
  <si>
    <t>形喩</t>
  </si>
  <si>
    <t xml:space="preserve">オノマトペ </t>
  </si>
  <si>
    <t>新沢基栄</t>
  </si>
  <si>
    <t>ハイスクール奇面組/ハジのかき初めの巻</t>
  </si>
  <si>
    <t>竹田真理子</t>
  </si>
  <si>
    <t>MOMOウェルカム！</t>
  </si>
  <si>
    <t>竹本泉</t>
  </si>
  <si>
    <t>夢見る7月猫</t>
  </si>
  <si>
    <t>EA2*</t>
  </si>
  <si>
    <t>梅澤春人</t>
  </si>
  <si>
    <t>BOY</t>
  </si>
  <si>
    <t>OY*</t>
  </si>
  <si>
    <t>木多康昭</t>
  </si>
  <si>
    <t>幕張</t>
  </si>
  <si>
    <t>秋本治</t>
  </si>
  <si>
    <t>こちら葛飾区亀有公園前派出所</t>
  </si>
  <si>
    <t xml:space="preserve">OY* </t>
  </si>
  <si>
    <t xml:space="preserve"> </t>
  </si>
  <si>
    <t>MT*</t>
  </si>
  <si>
    <t>藤子不二雄</t>
  </si>
  <si>
    <t>藤子不二雄</t>
  </si>
  <si>
    <t>ドラえもん／バイバイン</t>
  </si>
  <si>
    <t>ドラえもん／バイバイン</t>
  </si>
  <si>
    <t>RS*</t>
  </si>
  <si>
    <t>RS*</t>
  </si>
  <si>
    <t>白土三平</t>
  </si>
  <si>
    <t>白土三平</t>
  </si>
  <si>
    <t>くぐつがえし(第１部）</t>
  </si>
  <si>
    <t>くぐつがえし(第１部）</t>
  </si>
  <si>
    <t>ナレーション</t>
  </si>
  <si>
    <t>相関係数</t>
  </si>
  <si>
    <t>因子1</t>
  </si>
  <si>
    <t>因子2</t>
  </si>
  <si>
    <t>因子3</t>
  </si>
  <si>
    <t>変数1</t>
  </si>
  <si>
    <t>変数6</t>
  </si>
  <si>
    <t>変数2</t>
  </si>
  <si>
    <t>変数11</t>
  </si>
  <si>
    <t>変数10</t>
  </si>
  <si>
    <t>変数9</t>
  </si>
  <si>
    <t>変数8</t>
  </si>
  <si>
    <t>変数4</t>
  </si>
  <si>
    <t>変数3</t>
  </si>
  <si>
    <t>変数7</t>
  </si>
  <si>
    <t>共通性</t>
  </si>
  <si>
    <t>独自因子</t>
  </si>
  <si>
    <t>変数1</t>
  </si>
  <si>
    <t>変数2</t>
  </si>
  <si>
    <t>変数3</t>
  </si>
  <si>
    <t>変数4</t>
  </si>
  <si>
    <t>変数6</t>
  </si>
  <si>
    <t>変数7</t>
  </si>
  <si>
    <t>変数8</t>
  </si>
  <si>
    <t>変数9</t>
  </si>
  <si>
    <t>変数10</t>
  </si>
  <si>
    <t>変数11</t>
  </si>
  <si>
    <t>固有値</t>
  </si>
  <si>
    <t>寄与率</t>
  </si>
  <si>
    <t>累積寄与率</t>
  </si>
  <si>
    <t>２回目試行</t>
  </si>
  <si>
    <t>１回目試行</t>
  </si>
  <si>
    <t>統計ソフト</t>
  </si>
  <si>
    <t>StatPartner　Ver.3　によって処理した．</t>
  </si>
  <si>
    <t>福本伸行</t>
  </si>
  <si>
    <t>天/飾り</t>
  </si>
  <si>
    <t>YJ*</t>
  </si>
  <si>
    <t>南Q太</t>
  </si>
  <si>
    <t>タラチネ/恋愛物語⑥</t>
  </si>
  <si>
    <t>ジョーを訪ねた男</t>
  </si>
  <si>
    <t>森本梢子</t>
  </si>
  <si>
    <t>ごくせん/伝説の仁侠・大島若頭のお帰り！！</t>
  </si>
  <si>
    <t>OM*</t>
  </si>
  <si>
    <t>2002.12.06.</t>
  </si>
  <si>
    <t>2002.12.05</t>
  </si>
  <si>
    <t>での結果</t>
  </si>
  <si>
    <t>幕張／川の流れのように</t>
  </si>
  <si>
    <t>こちら葛飾区亀有公園前派出所／中川の父登場の巻</t>
  </si>
  <si>
    <t>BOY／龍の爪</t>
  </si>
  <si>
    <t>因子１</t>
  </si>
  <si>
    <t>因子２</t>
  </si>
  <si>
    <t>因子負荷量</t>
  </si>
  <si>
    <t>因子得点１</t>
  </si>
  <si>
    <t>因子得点２</t>
  </si>
  <si>
    <t>変数順</t>
  </si>
  <si>
    <t>変数１</t>
  </si>
  <si>
    <t>変数３</t>
  </si>
  <si>
    <t>変数４</t>
  </si>
  <si>
    <t>変数６</t>
  </si>
  <si>
    <t>変数７</t>
  </si>
  <si>
    <t>変数８</t>
  </si>
  <si>
    <t>変数９</t>
  </si>
  <si>
    <t>変数１０</t>
  </si>
  <si>
    <t>（因子３）</t>
  </si>
  <si>
    <t>解釈</t>
  </si>
  <si>
    <t>正</t>
  </si>
  <si>
    <t>負</t>
  </si>
  <si>
    <t>当世風</t>
  </si>
  <si>
    <t>古典風</t>
  </si>
  <si>
    <t>当世風因子</t>
  </si>
  <si>
    <t>変数１１</t>
  </si>
  <si>
    <t>外攻的</t>
  </si>
  <si>
    <t>内向的</t>
  </si>
  <si>
    <t>活動的</t>
  </si>
  <si>
    <t>内向性因子</t>
  </si>
  <si>
    <t>Ｔ１</t>
  </si>
  <si>
    <t>Ｔ２</t>
  </si>
  <si>
    <t>山</t>
  </si>
  <si>
    <t>し</t>
  </si>
  <si>
    <t>楠</t>
  </si>
  <si>
    <t>あ</t>
  </si>
  <si>
    <t>青</t>
  </si>
  <si>
    <t>和</t>
  </si>
  <si>
    <t>雷</t>
  </si>
  <si>
    <t>新</t>
  </si>
  <si>
    <t>真</t>
  </si>
  <si>
    <t>泉</t>
  </si>
  <si>
    <t>水</t>
  </si>
  <si>
    <t>赤</t>
  </si>
  <si>
    <t>Ｆ１</t>
  </si>
  <si>
    <t>梅</t>
  </si>
  <si>
    <t>木</t>
  </si>
  <si>
    <t>秋</t>
  </si>
  <si>
    <t>Ｆ２</t>
  </si>
  <si>
    <t>白</t>
  </si>
  <si>
    <t>福</t>
  </si>
  <si>
    <t>南</t>
  </si>
  <si>
    <t>Ｔ３</t>
  </si>
  <si>
    <t>森</t>
  </si>
  <si>
    <t>２００２．１２．１２．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</si>
</sst>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0_ "/>
    <numFmt numFmtId="183" formatCode="0.0000_);[Red]\(0.0000\)"/>
    <numFmt numFmtId="184" formatCode="0.00_);[Red]\(0.00\)"/>
    <numFmt numFmtId="185" formatCode="0.0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view="pageBreakPreview" zoomScale="60" workbookViewId="0" topLeftCell="A14">
      <selection activeCell="B26" sqref="B26"/>
    </sheetView>
  </sheetViews>
  <sheetFormatPr defaultColWidth="9.00390625" defaultRowHeight="13.5"/>
  <cols>
    <col min="1" max="1" width="11.00390625" style="0" bestFit="1" customWidth="1"/>
    <col min="2" max="2" width="37.25390625" style="0" bestFit="1" customWidth="1"/>
    <col min="3" max="3" width="6.875" style="0" customWidth="1"/>
    <col min="4" max="4" width="4.25390625" style="0" customWidth="1"/>
    <col min="6" max="6" width="8.50390625" style="0" customWidth="1"/>
    <col min="7" max="7" width="7.00390625" style="0" customWidth="1"/>
    <col min="8" max="9" width="10.50390625" style="0" bestFit="1" customWidth="1"/>
    <col min="10" max="10" width="8.50390625" style="0" customWidth="1"/>
    <col min="11" max="11" width="7.50390625" style="0" customWidth="1"/>
    <col min="12" max="12" width="10.50390625" style="0" bestFit="1" customWidth="1"/>
    <col min="13" max="13" width="10.50390625" style="0" customWidth="1"/>
    <col min="14" max="14" width="5.625" style="0" customWidth="1"/>
    <col min="15" max="15" width="4.50390625" style="0" customWidth="1"/>
    <col min="16" max="16" width="37.25390625" style="0" customWidth="1"/>
    <col min="17" max="17" width="5.50390625" style="0" customWidth="1"/>
    <col min="18" max="18" width="3.50390625" style="0" customWidth="1"/>
    <col min="19" max="19" width="6.50390625" style="0" customWidth="1"/>
    <col min="20" max="20" width="8.50390625" style="0" customWidth="1"/>
    <col min="21" max="21" width="5.50390625" style="0" customWidth="1"/>
    <col min="22" max="22" width="10.50390625" style="0" bestFit="1" customWidth="1"/>
    <col min="23" max="23" width="10.50390625" style="0" customWidth="1"/>
    <col min="24" max="24" width="8.50390625" style="0" customWidth="1"/>
    <col min="25" max="25" width="7.50390625" style="0" customWidth="1"/>
    <col min="26" max="26" width="10.50390625" style="0" bestFit="1" customWidth="1"/>
    <col min="27" max="27" width="10.50390625" style="0" customWidth="1"/>
    <col min="28" max="28" width="5.625" style="0" customWidth="1"/>
    <col min="29" max="29" width="10.50390625" style="0" bestFit="1" customWidth="1"/>
    <col min="30" max="30" width="11.00390625" style="0" customWidth="1"/>
  </cols>
  <sheetData>
    <row r="1" spans="1:17" s="2" customFormat="1" ht="15" thickBot="1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32</v>
      </c>
      <c r="G1" s="2" t="s">
        <v>33</v>
      </c>
      <c r="H1" s="2" t="s">
        <v>31</v>
      </c>
      <c r="I1" s="2" t="s">
        <v>34</v>
      </c>
      <c r="J1" s="2" t="s">
        <v>35</v>
      </c>
      <c r="K1" s="2" t="s">
        <v>36</v>
      </c>
      <c r="L1" s="2" t="s">
        <v>37</v>
      </c>
      <c r="M1" s="3" t="s">
        <v>38</v>
      </c>
      <c r="N1" s="2" t="s">
        <v>25</v>
      </c>
      <c r="Q1" s="3"/>
    </row>
    <row r="2" spans="1:29" ht="26.25" customHeight="1">
      <c r="A2" t="s">
        <v>0</v>
      </c>
      <c r="B2" t="s">
        <v>1</v>
      </c>
      <c r="C2">
        <v>1956</v>
      </c>
      <c r="D2">
        <v>42</v>
      </c>
      <c r="E2" s="1">
        <v>0.38</v>
      </c>
      <c r="F2" s="1">
        <v>8.14</v>
      </c>
      <c r="G2" s="1">
        <v>2.27</v>
      </c>
      <c r="H2" s="1">
        <v>8.05</v>
      </c>
      <c r="I2" s="1">
        <v>4.01</v>
      </c>
      <c r="J2" s="1">
        <v>0.11</v>
      </c>
      <c r="K2" s="1">
        <v>2.38</v>
      </c>
      <c r="L2" s="1">
        <v>1.81</v>
      </c>
      <c r="M2" s="1">
        <v>1.36</v>
      </c>
      <c r="N2" t="s">
        <v>2</v>
      </c>
      <c r="U2" s="1"/>
      <c r="V2" s="1"/>
      <c r="W2" s="1"/>
      <c r="X2" s="1"/>
      <c r="Y2" s="1"/>
      <c r="Z2" s="1"/>
      <c r="AA2" s="1"/>
      <c r="AB2" s="1"/>
      <c r="AC2" s="1"/>
    </row>
    <row r="3" spans="1:29" ht="26.25" customHeight="1">
      <c r="A3" t="s">
        <v>0</v>
      </c>
      <c r="B3" t="s">
        <v>3</v>
      </c>
      <c r="C3">
        <v>1952</v>
      </c>
      <c r="D3">
        <v>46</v>
      </c>
      <c r="E3" s="1">
        <v>0.04</v>
      </c>
      <c r="F3" s="1">
        <v>4.74</v>
      </c>
      <c r="G3" s="1">
        <v>1.4</v>
      </c>
      <c r="H3" s="1">
        <v>8.26</v>
      </c>
      <c r="I3" s="1">
        <v>4.08</v>
      </c>
      <c r="J3" s="1">
        <v>0.11</v>
      </c>
      <c r="K3" s="1">
        <v>1.22</v>
      </c>
      <c r="L3" s="1">
        <v>1.37</v>
      </c>
      <c r="M3" s="1">
        <v>1.09</v>
      </c>
      <c r="N3" t="s">
        <v>2</v>
      </c>
      <c r="U3" s="1"/>
      <c r="V3" s="1"/>
      <c r="W3" s="1"/>
      <c r="X3" s="1"/>
      <c r="Y3" s="1"/>
      <c r="Z3" s="1"/>
      <c r="AA3" s="1"/>
      <c r="AB3" s="1"/>
      <c r="AC3" s="1"/>
    </row>
    <row r="4" spans="1:29" ht="26.25" customHeight="1">
      <c r="A4" t="s">
        <v>4</v>
      </c>
      <c r="B4" t="s">
        <v>5</v>
      </c>
      <c r="C4">
        <v>2002</v>
      </c>
      <c r="D4">
        <v>31</v>
      </c>
      <c r="E4" s="1">
        <v>0.39</v>
      </c>
      <c r="F4" s="1">
        <v>3.23</v>
      </c>
      <c r="G4" s="1">
        <v>1.75</v>
      </c>
      <c r="H4" s="1">
        <v>1.94</v>
      </c>
      <c r="I4" s="1">
        <v>2.21</v>
      </c>
      <c r="J4" s="1">
        <v>0.81</v>
      </c>
      <c r="K4" s="1">
        <v>0.48</v>
      </c>
      <c r="L4" s="1">
        <v>0</v>
      </c>
      <c r="M4" s="1">
        <v>1.52</v>
      </c>
      <c r="N4" t="s">
        <v>2</v>
      </c>
      <c r="U4" s="1"/>
      <c r="V4" s="1"/>
      <c r="W4" s="1"/>
      <c r="X4" s="1"/>
      <c r="Y4" s="1"/>
      <c r="Z4" s="1"/>
      <c r="AA4" s="1"/>
      <c r="AB4" s="1"/>
      <c r="AC4" s="1"/>
    </row>
    <row r="5" spans="1:29" ht="26.25" customHeight="1">
      <c r="A5" t="s">
        <v>6</v>
      </c>
      <c r="B5" t="s">
        <v>7</v>
      </c>
      <c r="C5">
        <v>2001</v>
      </c>
      <c r="D5">
        <v>17</v>
      </c>
      <c r="E5" s="1">
        <v>0.65</v>
      </c>
      <c r="F5" s="1">
        <v>4.65</v>
      </c>
      <c r="G5" s="1">
        <v>1.84</v>
      </c>
      <c r="H5" s="1">
        <v>2.41</v>
      </c>
      <c r="I5" s="1">
        <v>2.369</v>
      </c>
      <c r="J5" s="1">
        <v>3.82</v>
      </c>
      <c r="K5" s="1">
        <v>0</v>
      </c>
      <c r="L5" s="1">
        <v>0.12</v>
      </c>
      <c r="M5" s="1">
        <v>2.18</v>
      </c>
      <c r="N5" t="s">
        <v>2</v>
      </c>
      <c r="U5" s="1"/>
      <c r="V5" s="1"/>
      <c r="W5" s="1"/>
      <c r="X5" s="1"/>
      <c r="Y5" s="1"/>
      <c r="Z5" s="1"/>
      <c r="AA5" s="1"/>
      <c r="AB5" s="1"/>
      <c r="AC5" s="1"/>
    </row>
    <row r="6" spans="1:29" ht="26.25" customHeight="1">
      <c r="A6" t="s">
        <v>8</v>
      </c>
      <c r="B6" t="s">
        <v>9</v>
      </c>
      <c r="C6">
        <v>1993</v>
      </c>
      <c r="D6">
        <v>15</v>
      </c>
      <c r="E6" s="1">
        <v>0.67</v>
      </c>
      <c r="F6" s="1">
        <v>5</v>
      </c>
      <c r="G6" s="1">
        <v>1.37</v>
      </c>
      <c r="H6" s="1">
        <v>5.6</v>
      </c>
      <c r="I6" s="1">
        <v>2.555</v>
      </c>
      <c r="J6" s="1">
        <v>0.53</v>
      </c>
      <c r="K6" s="1">
        <v>0</v>
      </c>
      <c r="L6" s="1">
        <v>0.07</v>
      </c>
      <c r="M6" s="1">
        <v>2.53</v>
      </c>
      <c r="N6" t="s">
        <v>2</v>
      </c>
      <c r="U6" s="1"/>
      <c r="V6" s="1"/>
      <c r="W6" s="1"/>
      <c r="X6" s="1"/>
      <c r="Y6" s="1"/>
      <c r="Z6" s="1"/>
      <c r="AA6" s="1"/>
      <c r="AB6" s="1"/>
      <c r="AC6" s="1"/>
    </row>
    <row r="7" spans="1:29" ht="26.25" customHeight="1">
      <c r="A7" t="s">
        <v>16</v>
      </c>
      <c r="B7" t="s">
        <v>17</v>
      </c>
      <c r="C7">
        <v>2000</v>
      </c>
      <c r="D7">
        <v>49</v>
      </c>
      <c r="E7" s="1">
        <v>0.02</v>
      </c>
      <c r="F7" s="1">
        <v>6.53</v>
      </c>
      <c r="G7" s="1">
        <v>1.26</v>
      </c>
      <c r="H7" s="1">
        <v>4.98</v>
      </c>
      <c r="I7" s="1">
        <v>1.05</v>
      </c>
      <c r="J7" s="1">
        <v>0.88</v>
      </c>
      <c r="K7" s="1">
        <v>0.57</v>
      </c>
      <c r="L7" s="1">
        <v>1.87</v>
      </c>
      <c r="M7" s="1">
        <v>1.39</v>
      </c>
      <c r="N7" t="s">
        <v>18</v>
      </c>
      <c r="U7" s="1"/>
      <c r="V7" s="1"/>
      <c r="W7" s="1"/>
      <c r="X7" s="1"/>
      <c r="Y7" s="1"/>
      <c r="Z7" s="1"/>
      <c r="AA7" s="1"/>
      <c r="AB7" s="1"/>
      <c r="AC7" s="1"/>
    </row>
    <row r="8" spans="1:29" ht="26.25" customHeight="1">
      <c r="A8" t="s">
        <v>19</v>
      </c>
      <c r="B8" t="s">
        <v>20</v>
      </c>
      <c r="C8">
        <v>1999</v>
      </c>
      <c r="D8">
        <v>34</v>
      </c>
      <c r="E8" s="1">
        <v>0.09</v>
      </c>
      <c r="F8" s="1">
        <v>6</v>
      </c>
      <c r="G8" s="1">
        <v>1.86</v>
      </c>
      <c r="H8" s="1">
        <v>9.44</v>
      </c>
      <c r="I8" s="1">
        <v>1.21</v>
      </c>
      <c r="J8" s="1">
        <v>1</v>
      </c>
      <c r="K8" s="1">
        <v>0</v>
      </c>
      <c r="L8" s="1">
        <v>4.56</v>
      </c>
      <c r="M8" s="1">
        <v>2.44</v>
      </c>
      <c r="N8" t="s">
        <v>18</v>
      </c>
      <c r="U8" s="1"/>
      <c r="V8" s="1"/>
      <c r="W8" s="1"/>
      <c r="X8" s="1"/>
      <c r="Y8" s="1"/>
      <c r="Z8" s="1"/>
      <c r="AA8" s="1"/>
      <c r="AB8" s="1"/>
      <c r="AC8" s="1"/>
    </row>
    <row r="9" spans="1:29" ht="26.25" customHeight="1">
      <c r="A9" t="s">
        <v>21</v>
      </c>
      <c r="B9" t="s">
        <v>22</v>
      </c>
      <c r="C9">
        <v>2000</v>
      </c>
      <c r="D9">
        <v>46</v>
      </c>
      <c r="E9" s="1">
        <v>0.09</v>
      </c>
      <c r="F9" s="1">
        <v>6.83</v>
      </c>
      <c r="G9" s="1">
        <v>2.16</v>
      </c>
      <c r="H9" s="1">
        <v>8.41</v>
      </c>
      <c r="I9" s="1">
        <v>1.28</v>
      </c>
      <c r="J9" s="1">
        <v>0.17</v>
      </c>
      <c r="K9" s="1">
        <v>0.17</v>
      </c>
      <c r="L9" s="1">
        <v>3.91</v>
      </c>
      <c r="M9" s="1">
        <v>2.89</v>
      </c>
      <c r="N9" t="s">
        <v>18</v>
      </c>
      <c r="U9" s="1"/>
      <c r="V9" s="1"/>
      <c r="W9" s="1"/>
      <c r="X9" s="1"/>
      <c r="Y9" s="1"/>
      <c r="Z9" s="1"/>
      <c r="AA9" s="1"/>
      <c r="AB9" s="1"/>
      <c r="AC9" s="1"/>
    </row>
    <row r="10" spans="1:29" ht="26.25" customHeight="1">
      <c r="A10" t="s">
        <v>23</v>
      </c>
      <c r="B10" t="s">
        <v>24</v>
      </c>
      <c r="C10">
        <v>1998</v>
      </c>
      <c r="D10">
        <v>35</v>
      </c>
      <c r="E10" s="1">
        <v>0.17</v>
      </c>
      <c r="F10" s="1">
        <v>5.86</v>
      </c>
      <c r="G10" s="1">
        <v>1.91</v>
      </c>
      <c r="H10" s="1">
        <v>5.74</v>
      </c>
      <c r="I10" s="1">
        <v>1.16</v>
      </c>
      <c r="J10" s="1">
        <v>1.26</v>
      </c>
      <c r="K10" s="1">
        <v>0.11</v>
      </c>
      <c r="L10" s="1">
        <v>2.46</v>
      </c>
      <c r="M10" s="1">
        <v>3.11</v>
      </c>
      <c r="N10" t="s">
        <v>18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ht="26.25" customHeight="1">
      <c r="A11" t="s">
        <v>39</v>
      </c>
      <c r="B11" t="s">
        <v>40</v>
      </c>
      <c r="C11">
        <v>1983</v>
      </c>
      <c r="D11">
        <v>13</v>
      </c>
      <c r="E11" s="1">
        <v>0.23</v>
      </c>
      <c r="F11" s="1">
        <v>5.69</v>
      </c>
      <c r="G11" s="1">
        <v>2.05</v>
      </c>
      <c r="H11" s="1">
        <v>12.23</v>
      </c>
      <c r="I11" s="1">
        <v>1.07</v>
      </c>
      <c r="J11" s="1">
        <v>0</v>
      </c>
      <c r="K11" s="1">
        <v>1</v>
      </c>
      <c r="L11" s="1">
        <v>9.23</v>
      </c>
      <c r="M11" s="1">
        <v>2.92</v>
      </c>
      <c r="N11" t="s">
        <v>18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ht="26.25" customHeight="1">
      <c r="A12" t="s">
        <v>41</v>
      </c>
      <c r="B12" t="s">
        <v>42</v>
      </c>
      <c r="C12">
        <v>1985</v>
      </c>
      <c r="D12">
        <v>79</v>
      </c>
      <c r="E12" s="1">
        <v>0.063</v>
      </c>
      <c r="F12" s="1">
        <v>5.48</v>
      </c>
      <c r="H12" s="1">
        <v>6.73</v>
      </c>
      <c r="I12" s="1">
        <v>2.71</v>
      </c>
      <c r="J12" s="1">
        <v>2</v>
      </c>
      <c r="K12" s="1">
        <v>0.0379</v>
      </c>
      <c r="L12" s="1">
        <v>0.152</v>
      </c>
      <c r="M12" s="1">
        <v>1.291</v>
      </c>
      <c r="N12" t="s">
        <v>55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ht="26.25" customHeight="1">
      <c r="A13" t="s">
        <v>43</v>
      </c>
      <c r="B13" t="s">
        <v>44</v>
      </c>
      <c r="C13">
        <v>1981</v>
      </c>
      <c r="D13">
        <v>31</v>
      </c>
      <c r="E13" s="1">
        <v>0.709</v>
      </c>
      <c r="F13" s="1">
        <v>7.387</v>
      </c>
      <c r="H13" s="1">
        <v>8.967</v>
      </c>
      <c r="I13" s="1">
        <v>2.98</v>
      </c>
      <c r="J13" s="1">
        <v>0.225</v>
      </c>
      <c r="K13" s="1">
        <v>0.7096</v>
      </c>
      <c r="L13" s="1">
        <v>0.7096</v>
      </c>
      <c r="M13" s="1">
        <v>0.9354</v>
      </c>
      <c r="N13" t="s">
        <v>55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14" ht="26.25" customHeight="1">
      <c r="A14" t="s">
        <v>10</v>
      </c>
      <c r="B14" t="s">
        <v>11</v>
      </c>
      <c r="C14">
        <v>1964</v>
      </c>
      <c r="D14">
        <v>32</v>
      </c>
      <c r="E14" s="1">
        <f>10/32</f>
        <v>0.3125</v>
      </c>
      <c r="F14" s="1">
        <v>7.15625</v>
      </c>
      <c r="G14" s="1">
        <v>1.95</v>
      </c>
      <c r="H14" s="1">
        <v>6.59375</v>
      </c>
      <c r="I14" s="1">
        <v>3.6824644</v>
      </c>
      <c r="J14" s="1">
        <v>0.46875</v>
      </c>
      <c r="K14" s="1">
        <v>3.1875</v>
      </c>
      <c r="L14" s="1">
        <v>1.125</v>
      </c>
      <c r="M14" s="1">
        <v>1.15625</v>
      </c>
      <c r="N14" t="s">
        <v>45</v>
      </c>
    </row>
    <row r="15" spans="1:14" ht="26.25" customHeight="1">
      <c r="A15" t="s">
        <v>12</v>
      </c>
      <c r="B15" t="s">
        <v>13</v>
      </c>
      <c r="C15">
        <v>1970</v>
      </c>
      <c r="D15">
        <v>23</v>
      </c>
      <c r="E15" s="1">
        <f>1/23</f>
        <v>0.043478260869565216</v>
      </c>
      <c r="F15" s="1">
        <v>6.35</v>
      </c>
      <c r="G15" s="1">
        <v>2.46</v>
      </c>
      <c r="H15" s="1">
        <v>8.0869565</v>
      </c>
      <c r="I15" s="1">
        <v>3.376344</v>
      </c>
      <c r="J15" s="1">
        <v>0</v>
      </c>
      <c r="K15" s="1">
        <v>0</v>
      </c>
      <c r="L15" s="1">
        <v>5.7391304</v>
      </c>
      <c r="M15" s="1">
        <v>1.6956521</v>
      </c>
      <c r="N15" t="s">
        <v>45</v>
      </c>
    </row>
    <row r="16" spans="1:14" ht="26.25" customHeight="1">
      <c r="A16" t="s">
        <v>14</v>
      </c>
      <c r="B16" t="s">
        <v>15</v>
      </c>
      <c r="C16">
        <v>1965</v>
      </c>
      <c r="D16">
        <v>30</v>
      </c>
      <c r="E16" s="1">
        <f>5/30</f>
        <v>0.16666666666666666</v>
      </c>
      <c r="F16" s="1">
        <v>7.06666</v>
      </c>
      <c r="G16" s="1">
        <v>1.95</v>
      </c>
      <c r="H16" s="1">
        <v>8.43333</v>
      </c>
      <c r="I16" s="1">
        <v>4.6126482</v>
      </c>
      <c r="J16" s="1">
        <v>0.1333</v>
      </c>
      <c r="K16" s="1">
        <v>0</v>
      </c>
      <c r="L16" s="1">
        <v>4.1</v>
      </c>
      <c r="M16" s="1">
        <v>1.966666</v>
      </c>
      <c r="N16" t="s">
        <v>45</v>
      </c>
    </row>
    <row r="17" spans="1:14" ht="26.25" customHeight="1">
      <c r="A17" t="s">
        <v>46</v>
      </c>
      <c r="B17" t="s">
        <v>114</v>
      </c>
      <c r="C17">
        <v>1998</v>
      </c>
      <c r="D17">
        <v>19</v>
      </c>
      <c r="E17" s="1">
        <v>0.13</v>
      </c>
      <c r="F17" s="1">
        <v>3.95</v>
      </c>
      <c r="G17" s="1">
        <v>2.17</v>
      </c>
      <c r="H17" s="1">
        <v>3.74</v>
      </c>
      <c r="I17" s="1">
        <v>2.03</v>
      </c>
      <c r="J17" s="1">
        <v>0.11</v>
      </c>
      <c r="K17" s="1">
        <v>0</v>
      </c>
      <c r="L17" s="1">
        <v>1.47</v>
      </c>
      <c r="M17" s="1">
        <v>1.68</v>
      </c>
      <c r="N17" t="s">
        <v>48</v>
      </c>
    </row>
    <row r="18" spans="1:14" ht="26.25" customHeight="1">
      <c r="A18" t="s">
        <v>49</v>
      </c>
      <c r="B18" t="s">
        <v>112</v>
      </c>
      <c r="C18">
        <v>1996</v>
      </c>
      <c r="D18">
        <v>18</v>
      </c>
      <c r="E18" s="1">
        <v>0.16</v>
      </c>
      <c r="F18" s="1">
        <v>4.17</v>
      </c>
      <c r="G18" s="1">
        <v>0.66</v>
      </c>
      <c r="H18" s="1">
        <v>4.72</v>
      </c>
      <c r="I18" s="1">
        <v>2.67</v>
      </c>
      <c r="J18" s="1">
        <v>0.17</v>
      </c>
      <c r="K18" s="1">
        <v>0.05</v>
      </c>
      <c r="L18" s="1">
        <v>1.28</v>
      </c>
      <c r="M18" s="1">
        <v>1.61</v>
      </c>
      <c r="N18" t="s">
        <v>48</v>
      </c>
    </row>
    <row r="19" spans="1:14" ht="26.25" customHeight="1">
      <c r="A19" t="s">
        <v>51</v>
      </c>
      <c r="B19" s="11" t="s">
        <v>113</v>
      </c>
      <c r="C19">
        <v>1990</v>
      </c>
      <c r="D19">
        <v>19</v>
      </c>
      <c r="E19" s="1">
        <v>0.16</v>
      </c>
      <c r="F19" s="1">
        <v>6.11</v>
      </c>
      <c r="G19" s="1">
        <v>2.62</v>
      </c>
      <c r="H19" s="1">
        <v>11.3</v>
      </c>
      <c r="I19" s="1">
        <v>2.61</v>
      </c>
      <c r="J19" s="1">
        <v>0</v>
      </c>
      <c r="K19" s="1">
        <v>0</v>
      </c>
      <c r="L19" s="1">
        <v>4.47</v>
      </c>
      <c r="M19" s="1">
        <v>3.79</v>
      </c>
      <c r="N19" t="s">
        <v>53</v>
      </c>
    </row>
    <row r="20" spans="1:14" ht="26.25" customHeight="1">
      <c r="A20" t="s">
        <v>56</v>
      </c>
      <c r="B20" t="s">
        <v>58</v>
      </c>
      <c r="C20">
        <v>1979</v>
      </c>
      <c r="D20">
        <v>7</v>
      </c>
      <c r="E20" s="1">
        <v>0</v>
      </c>
      <c r="F20" s="1">
        <v>7.714285714285714</v>
      </c>
      <c r="G20" s="1">
        <v>2.864276807966203</v>
      </c>
      <c r="H20" s="1">
        <v>10.142857142857142</v>
      </c>
      <c r="I20" s="1">
        <v>3.267605633802817</v>
      </c>
      <c r="J20" s="1">
        <v>0</v>
      </c>
      <c r="K20" s="1">
        <v>0</v>
      </c>
      <c r="L20" s="1">
        <v>9.142857142857142</v>
      </c>
      <c r="M20" s="1">
        <v>1.8571428571428572</v>
      </c>
      <c r="N20" t="s">
        <v>60</v>
      </c>
    </row>
    <row r="21" spans="1:14" ht="27" customHeight="1">
      <c r="A21" t="s">
        <v>62</v>
      </c>
      <c r="B21" t="s">
        <v>64</v>
      </c>
      <c r="C21">
        <v>1962</v>
      </c>
      <c r="D21">
        <v>9</v>
      </c>
      <c r="E21" s="10">
        <v>0.3333333333333333</v>
      </c>
      <c r="F21" s="10">
        <v>6</v>
      </c>
      <c r="G21" s="10">
        <v>1.4142135623730951</v>
      </c>
      <c r="H21" s="10">
        <v>4.777777777777778</v>
      </c>
      <c r="I21" s="10">
        <v>3.7674418604651163</v>
      </c>
      <c r="J21" s="10">
        <v>0.4444444444444444</v>
      </c>
      <c r="K21" s="10">
        <v>0.4444444444444444</v>
      </c>
      <c r="L21" s="10">
        <v>6.444444444444445</v>
      </c>
      <c r="M21" s="10">
        <v>2.5555555555555554</v>
      </c>
      <c r="N21" t="s">
        <v>60</v>
      </c>
    </row>
    <row r="22" spans="1:14" ht="27" customHeight="1">
      <c r="A22" t="s">
        <v>100</v>
      </c>
      <c r="B22" t="s">
        <v>101</v>
      </c>
      <c r="C22">
        <v>2001</v>
      </c>
      <c r="D22">
        <v>28</v>
      </c>
      <c r="E22" s="10">
        <v>0.0916</v>
      </c>
      <c r="F22" s="10">
        <v>4.28</v>
      </c>
      <c r="G22" s="10">
        <v>2.48</v>
      </c>
      <c r="H22" s="10">
        <v>1.82</v>
      </c>
      <c r="I22" s="10">
        <v>2.31</v>
      </c>
      <c r="J22" s="10">
        <v>1.89</v>
      </c>
      <c r="K22" s="10">
        <v>0.142</v>
      </c>
      <c r="L22" s="10">
        <v>0.25</v>
      </c>
      <c r="M22" s="10">
        <v>0.285</v>
      </c>
      <c r="N22" t="s">
        <v>102</v>
      </c>
    </row>
    <row r="23" spans="1:14" ht="27" customHeight="1">
      <c r="A23" t="s">
        <v>103</v>
      </c>
      <c r="B23" t="s">
        <v>104</v>
      </c>
      <c r="C23">
        <v>2000</v>
      </c>
      <c r="D23">
        <v>15</v>
      </c>
      <c r="E23" s="10">
        <v>0.0416</v>
      </c>
      <c r="F23" s="10">
        <v>4.8</v>
      </c>
      <c r="G23" s="10">
        <v>2.88</v>
      </c>
      <c r="H23" s="10">
        <v>6</v>
      </c>
      <c r="I23" s="10">
        <v>2.54</v>
      </c>
      <c r="J23" s="10">
        <v>0.4</v>
      </c>
      <c r="K23" s="10">
        <v>0.933</v>
      </c>
      <c r="L23" s="10">
        <v>1.33</v>
      </c>
      <c r="M23" s="10">
        <v>0</v>
      </c>
      <c r="N23" t="s">
        <v>102</v>
      </c>
    </row>
    <row r="24" spans="1:14" ht="27" customHeight="1">
      <c r="A24" t="s">
        <v>0</v>
      </c>
      <c r="B24" t="s">
        <v>105</v>
      </c>
      <c r="C24">
        <v>1968</v>
      </c>
      <c r="D24">
        <v>16</v>
      </c>
      <c r="E24" s="10">
        <v>0.0373</v>
      </c>
      <c r="F24" s="10">
        <v>8.37</v>
      </c>
      <c r="G24" s="10">
        <v>5.98</v>
      </c>
      <c r="H24" s="10">
        <v>9</v>
      </c>
      <c r="I24" s="10">
        <v>3.53</v>
      </c>
      <c r="J24" s="10">
        <v>0.0625</v>
      </c>
      <c r="K24" s="10">
        <v>0.0625</v>
      </c>
      <c r="L24" s="10">
        <v>1.625</v>
      </c>
      <c r="M24" s="10">
        <v>0.562</v>
      </c>
      <c r="N24" t="s">
        <v>102</v>
      </c>
    </row>
    <row r="25" spans="1:14" ht="27" customHeight="1">
      <c r="A25" t="s">
        <v>106</v>
      </c>
      <c r="B25" t="s">
        <v>107</v>
      </c>
      <c r="C25">
        <v>2001</v>
      </c>
      <c r="D25">
        <v>16</v>
      </c>
      <c r="E25" s="10">
        <v>0.5</v>
      </c>
      <c r="F25" s="10">
        <v>4.81</v>
      </c>
      <c r="G25" s="10">
        <v>0.81</v>
      </c>
      <c r="H25" s="10">
        <v>4.69</v>
      </c>
      <c r="I25" s="10">
        <v>2</v>
      </c>
      <c r="J25" s="10">
        <v>0.06</v>
      </c>
      <c r="K25" s="10">
        <v>0.25</v>
      </c>
      <c r="L25" s="10">
        <v>0.13</v>
      </c>
      <c r="M25" s="10">
        <v>1.81</v>
      </c>
      <c r="N25" t="s">
        <v>108</v>
      </c>
    </row>
    <row r="26" ht="13.5">
      <c r="A26" t="s">
        <v>54</v>
      </c>
    </row>
    <row r="27" ht="13.5">
      <c r="A27" t="s">
        <v>165</v>
      </c>
    </row>
    <row r="29" ht="13.5">
      <c r="A29" t="s">
        <v>54</v>
      </c>
    </row>
  </sheetData>
  <printOptions/>
  <pageMargins left="0.75" right="0.75" top="1" bottom="1" header="0.512" footer="0.512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C9">
      <selection activeCell="N32" sqref="N32"/>
    </sheetView>
  </sheetViews>
  <sheetFormatPr defaultColWidth="9.00390625" defaultRowHeight="13.5"/>
  <cols>
    <col min="1" max="1" width="11.00390625" style="0" bestFit="1" customWidth="1"/>
    <col min="2" max="2" width="37.25390625" style="0" bestFit="1" customWidth="1"/>
    <col min="3" max="3" width="5.50390625" style="0" customWidth="1"/>
    <col min="4" max="4" width="4.125" style="0" customWidth="1"/>
    <col min="5" max="5" width="6.50390625" style="0" customWidth="1"/>
    <col min="6" max="6" width="8.50390625" style="0" customWidth="1"/>
    <col min="7" max="7" width="6.50390625" style="0" customWidth="1"/>
    <col min="8" max="9" width="10.50390625" style="0" bestFit="1" customWidth="1"/>
    <col min="10" max="10" width="8.50390625" style="0" customWidth="1"/>
    <col min="11" max="11" width="7.50390625" style="0" customWidth="1"/>
    <col min="12" max="12" width="10.50390625" style="0" bestFit="1" customWidth="1"/>
    <col min="13" max="13" width="10.50390625" style="0" customWidth="1"/>
    <col min="14" max="14" width="5.625" style="0" customWidth="1"/>
    <col min="15" max="15" width="11.00390625" style="0" customWidth="1"/>
    <col min="16" max="16" width="37.25390625" style="0" customWidth="1"/>
    <col min="17" max="17" width="5.50390625" style="0" customWidth="1"/>
    <col min="18" max="18" width="3.50390625" style="0" customWidth="1"/>
    <col min="19" max="19" width="6.50390625" style="0" customWidth="1"/>
    <col min="20" max="20" width="8.50390625" style="0" customWidth="1"/>
    <col min="21" max="21" width="5.50390625" style="0" customWidth="1"/>
    <col min="22" max="22" width="10.50390625" style="0" bestFit="1" customWidth="1"/>
    <col min="23" max="23" width="10.50390625" style="0" customWidth="1"/>
    <col min="24" max="24" width="8.50390625" style="0" customWidth="1"/>
    <col min="25" max="25" width="7.50390625" style="0" customWidth="1"/>
    <col min="26" max="26" width="10.50390625" style="0" bestFit="1" customWidth="1"/>
    <col min="27" max="27" width="10.50390625" style="0" customWidth="1"/>
    <col min="28" max="28" width="5.625" style="0" customWidth="1"/>
    <col min="29" max="29" width="10.50390625" style="0" bestFit="1" customWidth="1"/>
    <col min="30" max="30" width="11.00390625" style="0" customWidth="1"/>
  </cols>
  <sheetData>
    <row r="1" spans="1:14" s="2" customFormat="1" ht="14.25" thickBot="1">
      <c r="A1" s="2" t="str">
        <f>'元のデータ'!A1</f>
        <v>著者</v>
      </c>
      <c r="B1" s="2" t="str">
        <f>'元のデータ'!B1</f>
        <v>作品名</v>
      </c>
      <c r="C1" s="2" t="str">
        <f>'元のデータ'!C1</f>
        <v>発表年</v>
      </c>
      <c r="D1" s="2" t="str">
        <f>'元のデータ'!D1</f>
        <v>頁数</v>
      </c>
      <c r="E1" s="2" t="str">
        <f>'元のデータ'!E1</f>
        <v>透視画法</v>
      </c>
      <c r="F1" s="2" t="str">
        <f>'元のデータ'!F1</f>
        <v>コマ数</v>
      </c>
      <c r="G1" s="2" t="str">
        <f>'元のデータ'!G1</f>
        <v>左記SD</v>
      </c>
      <c r="H1" s="2" t="str">
        <f>'元のデータ'!H1</f>
        <v>吹き出し</v>
      </c>
      <c r="I1" s="2" t="str">
        <f>'元のデータ'!I1</f>
        <v>吹出し行数</v>
      </c>
      <c r="J1" s="2" t="str">
        <f>'元のデータ'!J1</f>
        <v>内的台詞</v>
      </c>
      <c r="K1" s="2" t="str">
        <f>'元のデータ'!K1</f>
        <v>ナレーション</v>
      </c>
      <c r="L1" s="2" t="str">
        <f>'元のデータ'!L1</f>
        <v>形喩</v>
      </c>
      <c r="M1" s="2" t="str">
        <f>'元のデータ'!M1</f>
        <v>オノマトペ </v>
      </c>
      <c r="N1" s="2" t="str">
        <f>'元のデータ'!N1</f>
        <v>報告者</v>
      </c>
    </row>
    <row r="2" spans="1:4" ht="13.5">
      <c r="A2" t="s">
        <v>57</v>
      </c>
      <c r="B2" t="s">
        <v>59</v>
      </c>
      <c r="C2">
        <v>1979</v>
      </c>
      <c r="D2">
        <v>7</v>
      </c>
    </row>
    <row r="4" spans="4:12" ht="13.5">
      <c r="D4">
        <v>1</v>
      </c>
      <c r="E4">
        <v>0</v>
      </c>
      <c r="F4">
        <v>2</v>
      </c>
      <c r="H4">
        <v>3</v>
      </c>
      <c r="I4">
        <v>6</v>
      </c>
      <c r="J4">
        <v>0</v>
      </c>
      <c r="K4">
        <v>0</v>
      </c>
      <c r="L4">
        <v>1</v>
      </c>
    </row>
    <row r="5" spans="4:12" ht="13.5">
      <c r="D5">
        <v>2</v>
      </c>
      <c r="E5">
        <v>0</v>
      </c>
      <c r="F5">
        <v>10</v>
      </c>
      <c r="H5">
        <v>14</v>
      </c>
      <c r="I5">
        <v>47</v>
      </c>
      <c r="J5">
        <v>0</v>
      </c>
      <c r="K5">
        <v>0</v>
      </c>
      <c r="L5">
        <v>5</v>
      </c>
    </row>
    <row r="6" spans="4:13" ht="13.5">
      <c r="D6">
        <v>3</v>
      </c>
      <c r="E6">
        <v>0</v>
      </c>
      <c r="F6">
        <v>10</v>
      </c>
      <c r="H6">
        <v>9</v>
      </c>
      <c r="I6">
        <v>34</v>
      </c>
      <c r="J6">
        <v>0</v>
      </c>
      <c r="K6">
        <v>0</v>
      </c>
      <c r="L6">
        <v>4</v>
      </c>
      <c r="M6">
        <v>4</v>
      </c>
    </row>
    <row r="7" spans="4:13" ht="13.5">
      <c r="D7">
        <v>4</v>
      </c>
      <c r="E7">
        <v>0</v>
      </c>
      <c r="F7">
        <v>10</v>
      </c>
      <c r="H7">
        <v>14</v>
      </c>
      <c r="I7">
        <v>39</v>
      </c>
      <c r="J7">
        <v>0</v>
      </c>
      <c r="K7">
        <v>0</v>
      </c>
      <c r="L7">
        <v>7</v>
      </c>
      <c r="M7">
        <v>4</v>
      </c>
    </row>
    <row r="8" spans="4:13" ht="13.5">
      <c r="D8">
        <v>5</v>
      </c>
      <c r="E8">
        <v>0</v>
      </c>
      <c r="F8">
        <v>8</v>
      </c>
      <c r="H8">
        <v>12</v>
      </c>
      <c r="I8">
        <v>43</v>
      </c>
      <c r="J8">
        <v>0</v>
      </c>
      <c r="K8">
        <v>0</v>
      </c>
      <c r="L8">
        <v>12</v>
      </c>
      <c r="M8">
        <v>3</v>
      </c>
    </row>
    <row r="9" spans="4:13" ht="13.5">
      <c r="D9">
        <v>6</v>
      </c>
      <c r="E9">
        <v>0</v>
      </c>
      <c r="F9">
        <v>9</v>
      </c>
      <c r="H9">
        <v>12</v>
      </c>
      <c r="I9">
        <v>32</v>
      </c>
      <c r="J9">
        <v>0</v>
      </c>
      <c r="K9">
        <v>0</v>
      </c>
      <c r="L9">
        <v>20</v>
      </c>
      <c r="M9">
        <v>1</v>
      </c>
    </row>
    <row r="10" spans="4:13" ht="13.5">
      <c r="D10">
        <v>7</v>
      </c>
      <c r="E10">
        <v>0</v>
      </c>
      <c r="F10">
        <v>5</v>
      </c>
      <c r="H10">
        <v>7</v>
      </c>
      <c r="I10">
        <v>31</v>
      </c>
      <c r="J10">
        <v>0</v>
      </c>
      <c r="K10">
        <v>0</v>
      </c>
      <c r="L10">
        <v>15</v>
      </c>
      <c r="M10">
        <v>1</v>
      </c>
    </row>
    <row r="13" spans="4:13" ht="13.5">
      <c r="D13">
        <v>7</v>
      </c>
      <c r="E13">
        <v>0</v>
      </c>
      <c r="F13">
        <f>SUM(F4:F10)</f>
        <v>54</v>
      </c>
      <c r="G13">
        <f>STDEVP(F4:F10)</f>
        <v>2.864276807966203</v>
      </c>
      <c r="H13">
        <f>SUM(H4:H10)</f>
        <v>71</v>
      </c>
      <c r="I13">
        <f>SUM(I4:I10)</f>
        <v>232</v>
      </c>
      <c r="L13">
        <f>SUM(L4:L10)</f>
        <v>64</v>
      </c>
      <c r="M13">
        <f>SUM(M6:M10)</f>
        <v>13</v>
      </c>
    </row>
    <row r="15" spans="1:14" ht="13.5">
      <c r="A15" t="str">
        <f>A2</f>
        <v>藤子不二雄</v>
      </c>
      <c r="B15" t="str">
        <f>B2</f>
        <v>ドラえもん／バイバイン</v>
      </c>
      <c r="C15">
        <f>C2</f>
        <v>1979</v>
      </c>
      <c r="D15">
        <v>7</v>
      </c>
      <c r="E15">
        <v>0</v>
      </c>
      <c r="F15">
        <f>F13/D13</f>
        <v>7.714285714285714</v>
      </c>
      <c r="G15">
        <f>G13</f>
        <v>2.864276807966203</v>
      </c>
      <c r="H15">
        <f>H13/D13</f>
        <v>10.142857142857142</v>
      </c>
      <c r="I15">
        <f>I13/H13</f>
        <v>3.267605633802817</v>
      </c>
      <c r="J15">
        <v>0</v>
      </c>
      <c r="K15">
        <v>0</v>
      </c>
      <c r="L15">
        <f>L13/D13</f>
        <v>9.142857142857142</v>
      </c>
      <c r="M15">
        <f>M13/D13</f>
        <v>1.8571428571428572</v>
      </c>
      <c r="N15" t="s">
        <v>61</v>
      </c>
    </row>
    <row r="18" spans="1:3" ht="13.5">
      <c r="A18" t="s">
        <v>63</v>
      </c>
      <c r="B18" t="s">
        <v>65</v>
      </c>
      <c r="C18">
        <v>1962</v>
      </c>
    </row>
    <row r="20" spans="4:9" ht="13.5">
      <c r="D20">
        <v>722</v>
      </c>
      <c r="E20">
        <v>2</v>
      </c>
      <c r="F20">
        <v>7</v>
      </c>
      <c r="H20">
        <v>9</v>
      </c>
      <c r="I20">
        <v>45</v>
      </c>
    </row>
    <row r="21" spans="4:13" ht="13.5">
      <c r="D21">
        <v>723</v>
      </c>
      <c r="E21">
        <v>0</v>
      </c>
      <c r="F21">
        <v>5</v>
      </c>
      <c r="H21">
        <v>2</v>
      </c>
      <c r="I21">
        <v>2</v>
      </c>
      <c r="K21">
        <v>1</v>
      </c>
      <c r="L21">
        <v>7</v>
      </c>
      <c r="M21">
        <v>3</v>
      </c>
    </row>
    <row r="22" spans="4:13" ht="13.5">
      <c r="D22">
        <v>724</v>
      </c>
      <c r="E22">
        <v>0</v>
      </c>
      <c r="F22">
        <v>4</v>
      </c>
      <c r="H22">
        <v>0</v>
      </c>
      <c r="I22">
        <v>0</v>
      </c>
      <c r="K22">
        <v>0</v>
      </c>
      <c r="L22">
        <v>9</v>
      </c>
      <c r="M22">
        <v>6</v>
      </c>
    </row>
    <row r="23" spans="4:13" ht="13.5">
      <c r="D23">
        <v>725</v>
      </c>
      <c r="E23">
        <v>0</v>
      </c>
      <c r="F23">
        <v>6</v>
      </c>
      <c r="H23">
        <v>6</v>
      </c>
      <c r="I23">
        <v>27</v>
      </c>
      <c r="L23">
        <v>10</v>
      </c>
      <c r="M23">
        <v>3</v>
      </c>
    </row>
    <row r="24" spans="4:12" ht="13.5">
      <c r="D24">
        <v>726</v>
      </c>
      <c r="E24">
        <v>0</v>
      </c>
      <c r="F24">
        <v>6</v>
      </c>
      <c r="H24">
        <v>6</v>
      </c>
      <c r="I24">
        <v>15</v>
      </c>
      <c r="K24">
        <v>2</v>
      </c>
      <c r="L24">
        <v>5</v>
      </c>
    </row>
    <row r="25" spans="4:13" ht="13.5">
      <c r="D25">
        <v>727</v>
      </c>
      <c r="E25">
        <v>1</v>
      </c>
      <c r="F25">
        <v>9</v>
      </c>
      <c r="H25">
        <v>3</v>
      </c>
      <c r="I25">
        <v>12</v>
      </c>
      <c r="J25">
        <v>3</v>
      </c>
      <c r="L25">
        <v>7</v>
      </c>
      <c r="M25">
        <v>5</v>
      </c>
    </row>
    <row r="26" spans="4:13" ht="13.5">
      <c r="D26">
        <v>728</v>
      </c>
      <c r="E26">
        <v>0</v>
      </c>
      <c r="F26">
        <v>7</v>
      </c>
      <c r="H26">
        <v>5</v>
      </c>
      <c r="I26">
        <v>14</v>
      </c>
      <c r="J26">
        <v>1</v>
      </c>
      <c r="L26">
        <v>4</v>
      </c>
      <c r="M26">
        <v>3</v>
      </c>
    </row>
    <row r="27" spans="4:13" ht="13.5">
      <c r="D27">
        <v>729</v>
      </c>
      <c r="E27">
        <v>0</v>
      </c>
      <c r="F27">
        <v>5</v>
      </c>
      <c r="H27">
        <v>5</v>
      </c>
      <c r="I27">
        <v>11</v>
      </c>
      <c r="L27">
        <v>12</v>
      </c>
      <c r="M27">
        <v>3</v>
      </c>
    </row>
    <row r="28" spans="4:12" ht="13.5">
      <c r="D28">
        <v>730</v>
      </c>
      <c r="E28">
        <v>0</v>
      </c>
      <c r="F28">
        <v>5</v>
      </c>
      <c r="H28">
        <v>7</v>
      </c>
      <c r="I28">
        <v>36</v>
      </c>
      <c r="K28">
        <v>1</v>
      </c>
      <c r="L28">
        <v>4</v>
      </c>
    </row>
    <row r="30" spans="4:13" ht="13.5">
      <c r="D30">
        <f>COUNT(D20:D28)</f>
        <v>9</v>
      </c>
      <c r="E30">
        <f>SUM(E20:E28)</f>
        <v>3</v>
      </c>
      <c r="F30">
        <f>SUM(F20:F28)</f>
        <v>54</v>
      </c>
      <c r="G30">
        <f>STDEVP(F20:F28)</f>
        <v>1.4142135623730951</v>
      </c>
      <c r="H30">
        <f aca="true" t="shared" si="0" ref="H30:M30">SUM(H20:H28)</f>
        <v>43</v>
      </c>
      <c r="I30">
        <f t="shared" si="0"/>
        <v>162</v>
      </c>
      <c r="J30">
        <f t="shared" si="0"/>
        <v>4</v>
      </c>
      <c r="K30">
        <f t="shared" si="0"/>
        <v>4</v>
      </c>
      <c r="L30">
        <f t="shared" si="0"/>
        <v>58</v>
      </c>
      <c r="M30">
        <f t="shared" si="0"/>
        <v>23</v>
      </c>
    </row>
    <row r="32" spans="1:14" ht="13.5">
      <c r="A32" t="str">
        <f>A18</f>
        <v>白土三平</v>
      </c>
      <c r="B32" t="str">
        <f>B18</f>
        <v>くぐつがえし(第１部）</v>
      </c>
      <c r="C32">
        <f>C18</f>
        <v>1962</v>
      </c>
      <c r="D32">
        <v>9</v>
      </c>
      <c r="E32">
        <f>E30/D30</f>
        <v>0.3333333333333333</v>
      </c>
      <c r="F32">
        <f>F30/D30</f>
        <v>6</v>
      </c>
      <c r="G32">
        <f>G30</f>
        <v>1.4142135623730951</v>
      </c>
      <c r="H32">
        <f>H30/D30</f>
        <v>4.777777777777778</v>
      </c>
      <c r="I32">
        <f>I30/H30</f>
        <v>3.7674418604651163</v>
      </c>
      <c r="J32">
        <f>J30/D30</f>
        <v>0.4444444444444444</v>
      </c>
      <c r="K32">
        <f>K30/D30</f>
        <v>0.4444444444444444</v>
      </c>
      <c r="L32">
        <f>L30/D30</f>
        <v>6.444444444444445</v>
      </c>
      <c r="M32">
        <f>M30/D30</f>
        <v>2.5555555555555554</v>
      </c>
      <c r="N32" t="s">
        <v>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K16" sqref="K16"/>
    </sheetView>
  </sheetViews>
  <sheetFormatPr defaultColWidth="9.00390625" defaultRowHeight="13.5"/>
  <sheetData>
    <row r="1" spans="1:12" ht="15" thickBot="1">
      <c r="A1" s="5" t="s">
        <v>67</v>
      </c>
      <c r="B1" s="2" t="s">
        <v>28</v>
      </c>
      <c r="C1" s="2" t="s">
        <v>29</v>
      </c>
      <c r="D1" s="2" t="s">
        <v>30</v>
      </c>
      <c r="E1" s="2" t="s">
        <v>32</v>
      </c>
      <c r="F1" s="2" t="s">
        <v>33</v>
      </c>
      <c r="G1" s="2" t="s">
        <v>31</v>
      </c>
      <c r="H1" s="2" t="s">
        <v>34</v>
      </c>
      <c r="I1" s="2" t="s">
        <v>35</v>
      </c>
      <c r="J1" s="2" t="s">
        <v>36</v>
      </c>
      <c r="K1" s="2" t="s">
        <v>37</v>
      </c>
      <c r="L1" s="3" t="s">
        <v>38</v>
      </c>
    </row>
    <row r="2" spans="1:12" ht="24" customHeight="1">
      <c r="A2" s="4" t="s">
        <v>28</v>
      </c>
      <c r="B2" s="6">
        <f>CORREL('元のデータ'!$C$2:$C$25,'元のデータ'!C$2:C$25)</f>
        <v>1</v>
      </c>
      <c r="C2" s="6">
        <f>CORREL('元のデータ'!$C$2:$C$25,'元のデータ'!D$2:D$25)</f>
        <v>-0.06311041093527976</v>
      </c>
      <c r="D2" s="6">
        <f>CORREL('元のデータ'!$C$2:$C$25,'元のデータ'!E$2:E$25)</f>
        <v>0.07750568558079896</v>
      </c>
      <c r="E2" s="6">
        <f>CORREL('元のデータ'!$C$2:$C$25,'元のデータ'!F$2:F$25)</f>
        <v>-0.5591451650804425</v>
      </c>
      <c r="F2" s="6">
        <f>CORREL('元のデータ'!$C$2:$C$25,'元のデータ'!G$2:G$25)</f>
        <v>-0.2207575747360052</v>
      </c>
      <c r="G2" s="6">
        <f>CORREL('元のデータ'!$C$2:$C$25,'元のデータ'!H$2:H$25)</f>
        <v>-0.4347866319170983</v>
      </c>
      <c r="H2" s="6">
        <f>CORREL('元のデータ'!$C$2:$C$25,'元のデータ'!I$2:I$25)</f>
        <v>-0.8233478554528159</v>
      </c>
      <c r="I2" s="6">
        <f>CORREL('元のデータ'!$C$2:$C$25,'元のデータ'!J$2:J$25)</f>
        <v>0.387176843731059</v>
      </c>
      <c r="J2" s="6">
        <f>CORREL('元のデータ'!$C$2:$C$25,'元のデータ'!K$2:K$25)</f>
        <v>-0.49822185971438965</v>
      </c>
      <c r="K2" s="6">
        <f>CORREL('元のデータ'!$C$2:$C$25,'元のデータ'!L$2:L$25)</f>
        <v>-0.271921301804942</v>
      </c>
      <c r="L2" s="6">
        <f>CORREL('元のデータ'!$C$2:$C$25,'元のデータ'!M$2:M$25)</f>
        <v>0.14620896448410084</v>
      </c>
    </row>
    <row r="3" spans="1:12" ht="24" customHeight="1">
      <c r="A3" s="4" t="s">
        <v>29</v>
      </c>
      <c r="B3" s="6">
        <f>CORREL('元のデータ'!$D$2:$D$25,'元のデータ'!C$2:C$25)</f>
        <v>-0.06311041093527976</v>
      </c>
      <c r="C3" s="6">
        <f>CORREL('元のデータ'!$D$2:$D$25,'元のデータ'!D$2:D$25)</f>
        <v>1</v>
      </c>
      <c r="D3" s="6">
        <f>CORREL('元のデータ'!$D$2:$D$25,'元のデータ'!E$2:E$25)</f>
        <v>-0.22967796670048615</v>
      </c>
      <c r="E3" s="6">
        <f>CORREL('元のデータ'!$D$2:$D$25,'元のデータ'!F$2:F$25)</f>
        <v>0.07768054039327785</v>
      </c>
      <c r="F3" s="6">
        <f>CORREL('元のデータ'!$D$2:$D$25,'元のデータ'!G$2:G$25)</f>
        <v>-0.20080209899060594</v>
      </c>
      <c r="G3" s="6">
        <f>CORREL('元のデータ'!$D$2:$D$25,'元のデータ'!H$2:H$25)</f>
        <v>-0.004682579742588477</v>
      </c>
      <c r="H3" s="6">
        <f>CORREL('元のデータ'!$D$2:$D$25,'元のデータ'!I$2:I$25)</f>
        <v>-0.07084956407330939</v>
      </c>
      <c r="I3" s="6">
        <f>CORREL('元のデータ'!$D$2:$D$25,'元のデータ'!J$2:J$25)</f>
        <v>0.24518265429670444</v>
      </c>
      <c r="J3" s="6">
        <f>CORREL('元のデータ'!$D$2:$D$25,'元のデータ'!K$2:K$25)</f>
        <v>0.16832304575375398</v>
      </c>
      <c r="K3" s="6">
        <f>CORREL('元のデータ'!$D$2:$D$25,'元のデータ'!L$2:L$25)</f>
        <v>-0.3471217134702478</v>
      </c>
      <c r="L3" s="6">
        <f>CORREL('元のデータ'!$D$2:$D$25,'元のデータ'!M$2:M$25)</f>
        <v>-0.14291424555985624</v>
      </c>
    </row>
    <row r="4" spans="1:12" ht="24" customHeight="1">
      <c r="A4" s="4" t="s">
        <v>30</v>
      </c>
      <c r="B4" s="6">
        <f>CORREL('元のデータ'!$E$2:$E$25,'元のデータ'!C$2:C$25)</f>
        <v>0.07750568558079896</v>
      </c>
      <c r="C4" s="6">
        <f>CORREL('元のデータ'!$E$2:$E$25,'元のデータ'!D$2:D$25)</f>
        <v>-0.22967796670048615</v>
      </c>
      <c r="D4" s="6">
        <f>CORREL('元のデータ'!$E$2:$E$25,'元のデータ'!E$2:E$25)</f>
        <v>1</v>
      </c>
      <c r="E4" s="6">
        <f>CORREL('元のデータ'!$E$2:$E$25,'元のデータ'!F$2:F$25)</f>
        <v>-0.11326102510580237</v>
      </c>
      <c r="F4" s="6">
        <f>CORREL('元のデータ'!$E$2:$E$25,'元のデータ'!G$2:G$25)</f>
        <v>-0.38189910897790436</v>
      </c>
      <c r="G4" s="6">
        <f>CORREL('元のデータ'!$E$2:$E$25,'元のデータ'!H$2:H$25)</f>
        <v>-0.26042926264116895</v>
      </c>
      <c r="H4" s="6">
        <f>CORREL('元のデータ'!$E$2:$E$25,'元のデータ'!I$2:I$25)</f>
        <v>0.04911351873331394</v>
      </c>
      <c r="I4" s="6">
        <f>CORREL('元のデータ'!$E$2:$E$25,'元のデータ'!J$2:J$25)</f>
        <v>0.2369535498157458</v>
      </c>
      <c r="J4" s="6">
        <f>CORREL('元のデータ'!$E$2:$E$25,'元のデータ'!K$2:K$25)</f>
        <v>0.1419817764396685</v>
      </c>
      <c r="K4" s="6">
        <f>CORREL('元のデータ'!$E$2:$E$25,'元のデータ'!L$2:L$25)</f>
        <v>-0.362876248235887</v>
      </c>
      <c r="L4" s="6">
        <f>CORREL('元のデータ'!$E$2:$E$25,'元のデータ'!M$2:M$25)</f>
        <v>0.13876349874511243</v>
      </c>
    </row>
    <row r="5" spans="1:12" ht="24" customHeight="1">
      <c r="A5" s="4" t="s">
        <v>32</v>
      </c>
      <c r="B5" s="6">
        <f>CORREL('元のデータ'!$F$2:$F$25,'元のデータ'!C$2:C$25)</f>
        <v>-0.5591451650804425</v>
      </c>
      <c r="C5" s="6">
        <f>CORREL('元のデータ'!$F$2:$F$25,'元のデータ'!D$2:D$25)</f>
        <v>0.07768054039327785</v>
      </c>
      <c r="D5" s="6">
        <f>CORREL('元のデータ'!$F$2:$F$25,'元のデータ'!E$2:E$25)</f>
        <v>-0.11326102510580237</v>
      </c>
      <c r="E5" s="6">
        <f>CORREL('元のデータ'!$F$2:$F$25,'元のデータ'!F$2:F$25)</f>
        <v>0.9999999999999999</v>
      </c>
      <c r="F5" s="6">
        <f>CORREL('元のデータ'!$F$2:$F$25,'元のデータ'!G$2:G$25)</f>
        <v>0.508658786182617</v>
      </c>
      <c r="G5" s="6">
        <f>CORREL('元のデータ'!$F$2:$F$25,'元のデータ'!H$2:H$25)</f>
        <v>0.6515701609779109</v>
      </c>
      <c r="H5" s="6">
        <f>CORREL('元のデータ'!$F$2:$F$25,'元のデータ'!I$2:I$25)</f>
        <v>0.34502746806451995</v>
      </c>
      <c r="I5" s="6">
        <f>CORREL('元のデータ'!$F$2:$F$25,'元のデータ'!J$2:J$25)</f>
        <v>-0.3314803867060205</v>
      </c>
      <c r="J5" s="6">
        <f>CORREL('元のデータ'!$F$2:$F$25,'元のデータ'!K$2:K$25)</f>
        <v>0.28198673287932813</v>
      </c>
      <c r="K5" s="6">
        <f>CORREL('元のデータ'!$F$2:$F$25,'元のデータ'!L$2:L$25)</f>
        <v>0.38650492742525455</v>
      </c>
      <c r="L5" s="6">
        <f>CORREL('元のデータ'!$F$2:$F$25,'元のデータ'!M$2:M$25)</f>
        <v>0.025663359519916173</v>
      </c>
    </row>
    <row r="6" spans="1:12" ht="24" customHeight="1">
      <c r="A6" s="4" t="s">
        <v>33</v>
      </c>
      <c r="B6" s="6">
        <f>CORREL('元のデータ'!$G$2:$G$25,'元のデータ'!C$2:C$25)</f>
        <v>-0.2207575747360052</v>
      </c>
      <c r="C6" s="6">
        <f>CORREL('元のデータ'!$G$2:$G$25,'元のデータ'!D$2:D$25)</f>
        <v>-0.20080209899060594</v>
      </c>
      <c r="D6" s="6">
        <f>CORREL('元のデータ'!$G$2:$G$25,'元のデータ'!E$2:E$25)</f>
        <v>-0.38189910897790436</v>
      </c>
      <c r="E6" s="6">
        <f>CORREL('元のデータ'!$G$2:$G$25,'元のデータ'!F$2:F$25)</f>
        <v>0.508658786182617</v>
      </c>
      <c r="F6" s="6">
        <f>CORREL('元のデータ'!$G$2:$G$25,'元のデータ'!G$2:G$25)</f>
        <v>0.9999999999999998</v>
      </c>
      <c r="G6" s="6">
        <f>CORREL('元のデータ'!$G$2:$G$25,'元のデータ'!H$2:H$25)</f>
        <v>0.3398262027833744</v>
      </c>
      <c r="H6" s="6">
        <f>CORREL('元のデータ'!$G$2:$G$25,'元のデータ'!I$2:I$25)</f>
        <v>0.20980134520991023</v>
      </c>
      <c r="I6" s="6">
        <f>CORREL('元のデータ'!$G$2:$G$25,'元のデータ'!J$2:J$25)</f>
        <v>-0.11993513656655853</v>
      </c>
      <c r="J6" s="6">
        <f>CORREL('元のデータ'!$G$2:$G$25,'元のデータ'!K$2:K$25)</f>
        <v>-0.06893180590974232</v>
      </c>
      <c r="K6" s="6">
        <f>CORREL('元のデータ'!$G$2:$G$25,'元のデータ'!L$2:L$25)</f>
        <v>0.12836135681758462</v>
      </c>
      <c r="L6" s="6">
        <f>CORREL('元のデータ'!$G$2:$G$25,'元のデータ'!M$2:M$25)</f>
        <v>-0.29666210280195915</v>
      </c>
    </row>
    <row r="7" spans="1:12" ht="24" customHeight="1">
      <c r="A7" s="4" t="s">
        <v>31</v>
      </c>
      <c r="B7" s="6">
        <f>CORREL('元のデータ'!$H$2:$H$25,'元のデータ'!C$2:C$25)</f>
        <v>-0.4347866319170983</v>
      </c>
      <c r="C7" s="6">
        <f>CORREL('元のデータ'!$H$2:$H$25,'元のデータ'!D$2:D$25)</f>
        <v>-0.004682579742588477</v>
      </c>
      <c r="D7" s="6">
        <f>CORREL('元のデータ'!$H$2:$H$25,'元のデータ'!E$2:E$25)</f>
        <v>-0.26042926264116895</v>
      </c>
      <c r="E7" s="6">
        <f>CORREL('元のデータ'!$H$2:$H$25,'元のデータ'!F$2:F$25)</f>
        <v>0.6515701609779109</v>
      </c>
      <c r="F7" s="6">
        <f>CORREL('元のデータ'!$H$2:$H$25,'元のデータ'!G$2:G$25)</f>
        <v>0.3398262027833744</v>
      </c>
      <c r="G7" s="6">
        <f>CORREL('元のデータ'!$H$2:$H$25,'元のデータ'!H$2:H$25)</f>
        <v>1.0000000000000002</v>
      </c>
      <c r="H7" s="6">
        <f>CORREL('元のデータ'!$H$2:$H$25,'元のデータ'!I$2:I$25)</f>
        <v>0.1249127305535172</v>
      </c>
      <c r="I7" s="6">
        <f>CORREL('元のデータ'!$H$2:$H$25,'元のデータ'!J$2:J$25)</f>
        <v>-0.537794734182492</v>
      </c>
      <c r="J7" s="6">
        <f>CORREL('元のデータ'!$H$2:$H$25,'元のデータ'!K$2:K$25)</f>
        <v>0.10636501457304971</v>
      </c>
      <c r="K7" s="6">
        <f>CORREL('元のデータ'!$H$2:$H$25,'元のデータ'!L$2:L$25)</f>
        <v>0.6479525733701932</v>
      </c>
      <c r="L7" s="6">
        <f>CORREL('元のデータ'!$H$2:$H$25,'元のデータ'!M$2:M$25)</f>
        <v>0.32087689119000756</v>
      </c>
    </row>
    <row r="8" spans="1:12" ht="24" customHeight="1">
      <c r="A8" s="4" t="s">
        <v>34</v>
      </c>
      <c r="B8" s="6">
        <f>CORREL('元のデータ'!$I$2:$I$25,'元のデータ'!C$2:C$25)</f>
        <v>-0.8233478554528159</v>
      </c>
      <c r="C8" s="6">
        <f>CORREL('元のデータ'!$I$2:$I$25,'元のデータ'!D$2:D$25)</f>
        <v>-0.07084956407330939</v>
      </c>
      <c r="D8" s="6">
        <f>CORREL('元のデータ'!$I$2:$I$25,'元のデータ'!E$2:E$25)</f>
        <v>0.04911351873331394</v>
      </c>
      <c r="E8" s="6">
        <f>CORREL('元のデータ'!$I$2:$I$25,'元のデータ'!F$2:F$25)</f>
        <v>0.34502746806451995</v>
      </c>
      <c r="F8" s="6">
        <f>CORREL('元のデータ'!$I$2:$I$25,'元のデータ'!G$2:G$25)</f>
        <v>0.20980134520991023</v>
      </c>
      <c r="G8" s="6">
        <f>CORREL('元のデータ'!$I$2:$I$25,'元のデータ'!H$2:H$25)</f>
        <v>0.1249127305535172</v>
      </c>
      <c r="H8" s="6">
        <f>CORREL('元のデータ'!$I$2:$I$25,'元のデータ'!I$2:I$25)</f>
        <v>1.0000000000000002</v>
      </c>
      <c r="I8" s="6">
        <f>CORREL('元のデータ'!$I$2:$I$25,'元のデータ'!J$2:J$25)</f>
        <v>-0.242766529185171</v>
      </c>
      <c r="J8" s="6">
        <f>CORREL('元のデータ'!$I$2:$I$25,'元のデータ'!K$2:K$25)</f>
        <v>0.3110650833615686</v>
      </c>
      <c r="K8" s="6">
        <f>CORREL('元のデータ'!$I$2:$I$25,'元のデータ'!L$2:L$25)</f>
        <v>-0.01376805333122644</v>
      </c>
      <c r="L8" s="6">
        <f>CORREL('元のデータ'!$I$2:$I$25,'元のデータ'!M$2:M$25)</f>
        <v>-0.34191401700888546</v>
      </c>
    </row>
    <row r="9" spans="1:12" ht="24" customHeight="1">
      <c r="A9" s="4" t="s">
        <v>35</v>
      </c>
      <c r="B9" s="6">
        <f>CORREL('元のデータ'!$J$2:$J$25,'元のデータ'!C$2:C$25)</f>
        <v>0.387176843731059</v>
      </c>
      <c r="C9" s="6">
        <f>CORREL('元のデータ'!$J$2:$J$25,'元のデータ'!D$2:D$25)</f>
        <v>0.24518265429670444</v>
      </c>
      <c r="D9" s="6">
        <f>CORREL('元のデータ'!$J$2:$J$25,'元のデータ'!E$2:E$25)</f>
        <v>0.2369535498157458</v>
      </c>
      <c r="E9" s="6">
        <f>CORREL('元のデータ'!$J$2:$J$25,'元のデータ'!F$2:F$25)</f>
        <v>-0.3314803867060205</v>
      </c>
      <c r="F9" s="6">
        <f>CORREL('元のデータ'!$J$2:$J$25,'元のデータ'!G$2:G$25)</f>
        <v>-0.11993513656655853</v>
      </c>
      <c r="G9" s="6">
        <f>CORREL('元のデータ'!$J$2:$J$25,'元のデータ'!H$2:H$25)</f>
        <v>-0.537794734182492</v>
      </c>
      <c r="H9" s="6">
        <f>CORREL('元のデータ'!$J$2:$J$25,'元のデータ'!I$2:I$25)</f>
        <v>-0.242766529185171</v>
      </c>
      <c r="I9" s="6">
        <f>CORREL('元のデータ'!$J$2:$J$25,'元のデータ'!J$2:J$25)</f>
        <v>1</v>
      </c>
      <c r="J9" s="6">
        <f>CORREL('元のデータ'!$J$2:$J$25,'元のデータ'!K$2:K$25)</f>
        <v>-0.18978400854083852</v>
      </c>
      <c r="K9" s="6">
        <f>CORREL('元のデータ'!$J$2:$J$25,'元のデータ'!L$2:L$25)</f>
        <v>-0.39036636732265995</v>
      </c>
      <c r="L9" s="6">
        <f>CORREL('元のデータ'!$J$2:$J$25,'元のデータ'!M$2:M$25)</f>
        <v>-0.04850124860718369</v>
      </c>
    </row>
    <row r="10" spans="1:12" ht="24" customHeight="1">
      <c r="A10" s="4" t="s">
        <v>66</v>
      </c>
      <c r="B10" s="6">
        <f>CORREL('元のデータ'!$K$2:$K$25,'元のデータ'!C$2:C$25)</f>
        <v>-0.49822185971438965</v>
      </c>
      <c r="C10" s="6">
        <f>CORREL('元のデータ'!$K$2:$K$25,'元のデータ'!D$2:D$25)</f>
        <v>0.16832304575375398</v>
      </c>
      <c r="D10" s="6">
        <f>CORREL('元のデータ'!$K$2:$K$25,'元のデータ'!E$2:E$25)</f>
        <v>0.1419817764396685</v>
      </c>
      <c r="E10" s="6">
        <f>CORREL('元のデータ'!$K$2:$K$25,'元のデータ'!F$2:F$25)</f>
        <v>0.28198673287932813</v>
      </c>
      <c r="F10" s="6">
        <f>CORREL('元のデータ'!$K$2:$K$25,'元のデータ'!G$2:G$25)</f>
        <v>-0.06893180590974232</v>
      </c>
      <c r="G10" s="6">
        <f>CORREL('元のデータ'!$K$2:$K$25,'元のデータ'!H$2:H$25)</f>
        <v>0.10636501457304971</v>
      </c>
      <c r="H10" s="6">
        <f>CORREL('元のデータ'!$K$2:$K$25,'元のデータ'!I$2:I$25)</f>
        <v>0.3110650833615686</v>
      </c>
      <c r="I10" s="6">
        <f>CORREL('元のデータ'!$K$2:$K$25,'元のデータ'!J$2:J$25)</f>
        <v>-0.18978400854083852</v>
      </c>
      <c r="J10" s="6">
        <f>CORREL('元のデータ'!$K$2:$K$25,'元のデータ'!K$2:K$25)</f>
        <v>1</v>
      </c>
      <c r="K10" s="6">
        <f>CORREL('元のデータ'!$K$2:$K$25,'元のデータ'!L$2:L$25)</f>
        <v>-0.10589137858926215</v>
      </c>
      <c r="L10" s="6">
        <f>CORREL('元のデータ'!$K$2:$K$25,'元のデータ'!M$2:M$25)</f>
        <v>-0.2885216423291646</v>
      </c>
    </row>
    <row r="11" spans="1:12" ht="24" customHeight="1">
      <c r="A11" s="4" t="s">
        <v>37</v>
      </c>
      <c r="B11" s="6">
        <f>CORREL('元のデータ'!$L$2:$L$25,'元のデータ'!C$2:C$25)</f>
        <v>-0.271921301804942</v>
      </c>
      <c r="C11" s="6">
        <f>CORREL('元のデータ'!$L$2:$L$25,'元のデータ'!D$2:D$25)</f>
        <v>-0.3471217134702478</v>
      </c>
      <c r="D11" s="6">
        <f>CORREL('元のデータ'!$L$2:$L$25,'元のデータ'!E$2:E$25)</f>
        <v>-0.362876248235887</v>
      </c>
      <c r="E11" s="6">
        <f>CORREL('元のデータ'!$L$2:$L$25,'元のデータ'!F$2:F$25)</f>
        <v>0.38650492742525455</v>
      </c>
      <c r="F11" s="6">
        <f>CORREL('元のデータ'!$L$2:$L$25,'元のデータ'!G$2:G$25)</f>
        <v>0.12836135681758462</v>
      </c>
      <c r="G11" s="6">
        <f>CORREL('元のデータ'!$L$2:$L$25,'元のデータ'!H$2:H$25)</f>
        <v>0.6479525733701932</v>
      </c>
      <c r="H11" s="6">
        <f>CORREL('元のデータ'!$L$2:$L$25,'元のデータ'!I$2:I$25)</f>
        <v>-0.01376805333122644</v>
      </c>
      <c r="I11" s="6">
        <f>CORREL('元のデータ'!$L$2:$L$25,'元のデータ'!J$2:J$25)</f>
        <v>-0.39036636732265995</v>
      </c>
      <c r="J11" s="6">
        <f>CORREL('元のデータ'!$L$2:$L$25,'元のデータ'!K$2:K$25)</f>
        <v>-0.10589137858926215</v>
      </c>
      <c r="K11" s="6">
        <f>CORREL('元のデータ'!$L$2:$L$25,'元のデータ'!L$2:L$25)</f>
        <v>0.9999999999999999</v>
      </c>
      <c r="L11" s="6">
        <f>CORREL('元のデータ'!$L$2:$L$25,'元のデータ'!M$2:M$25)</f>
        <v>0.4764954007819043</v>
      </c>
    </row>
    <row r="12" spans="1:12" ht="24" customHeight="1">
      <c r="A12" s="4" t="s">
        <v>38</v>
      </c>
      <c r="B12" s="6">
        <f>CORREL('元のデータ'!$M$2:$M$25,'元のデータ'!C$2:C$25)</f>
        <v>0.14620896448410084</v>
      </c>
      <c r="C12" s="6">
        <f>CORREL('元のデータ'!$M$2:$M$25,'元のデータ'!D$2:D$25)</f>
        <v>-0.14291424555985624</v>
      </c>
      <c r="D12" s="6">
        <f>CORREL('元のデータ'!$M$2:$M$25,'元のデータ'!E$2:E$25)</f>
        <v>0.13876349874511243</v>
      </c>
      <c r="E12" s="6">
        <f>CORREL('元のデータ'!$M$2:$M$25,'元のデータ'!F$2:F$25)</f>
        <v>0.025663359519916173</v>
      </c>
      <c r="F12" s="6">
        <f>CORREL('元のデータ'!$M$2:$M$25,'元のデータ'!G$2:G$25)</f>
        <v>-0.29666210280195915</v>
      </c>
      <c r="G12" s="6">
        <f>CORREL('元のデータ'!$M$2:$M$25,'元のデータ'!H$2:H$25)</f>
        <v>0.32087689119000756</v>
      </c>
      <c r="H12" s="6">
        <f>CORREL('元のデータ'!$M$2:$M$25,'元のデータ'!I$2:I$25)</f>
        <v>-0.34191401700888546</v>
      </c>
      <c r="I12" s="6">
        <f>CORREL('元のデータ'!$M$2:$M$25,'元のデータ'!J$2:J$25)</f>
        <v>-0.04850124860718369</v>
      </c>
      <c r="J12" s="6">
        <f>CORREL('元のデータ'!$M$2:$M$25,'元のデータ'!K$2:K$25)</f>
        <v>-0.2885216423291646</v>
      </c>
      <c r="K12" s="6">
        <f>CORREL('元のデータ'!$M$2:$M$25,'元のデータ'!L$2:L$25)</f>
        <v>0.4764954007819043</v>
      </c>
      <c r="L12" s="6">
        <f>CORREL('元のデータ'!$M$2:$M$25,'元のデータ'!M$2:M$25)</f>
        <v>1</v>
      </c>
    </row>
    <row r="15" ht="13.5">
      <c r="K15" t="s">
        <v>109</v>
      </c>
    </row>
  </sheetData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IV22"/>
    </sheetView>
  </sheetViews>
  <sheetFormatPr defaultColWidth="9.00390625" defaultRowHeight="13.5"/>
  <cols>
    <col min="3" max="3" width="9.50390625" style="0" bestFit="1" customWidth="1"/>
    <col min="5" max="5" width="9.50390625" style="0" bestFit="1" customWidth="1"/>
  </cols>
  <sheetData>
    <row r="1" spans="1:7" ht="24.75" customHeight="1">
      <c r="A1" t="s">
        <v>117</v>
      </c>
      <c r="C1" s="12">
        <v>37602</v>
      </c>
      <c r="G1" t="s">
        <v>120</v>
      </c>
    </row>
    <row r="2" spans="2:12" ht="24.75" customHeight="1">
      <c r="B2" t="s">
        <v>115</v>
      </c>
      <c r="D2" t="s">
        <v>116</v>
      </c>
      <c r="H2" t="s">
        <v>81</v>
      </c>
      <c r="I2" t="s">
        <v>82</v>
      </c>
      <c r="J2" t="s">
        <v>115</v>
      </c>
      <c r="K2" t="s">
        <v>116</v>
      </c>
      <c r="L2" t="s">
        <v>129</v>
      </c>
    </row>
    <row r="3" spans="2:12" ht="24.75" customHeight="1">
      <c r="B3" s="13" t="s">
        <v>77</v>
      </c>
      <c r="C3" s="13">
        <v>0.49296</v>
      </c>
      <c r="D3" s="13" t="s">
        <v>71</v>
      </c>
      <c r="E3" s="13">
        <v>0.9431</v>
      </c>
      <c r="G3" t="s">
        <v>121</v>
      </c>
      <c r="H3">
        <v>0.97486</v>
      </c>
      <c r="I3">
        <v>0.02514</v>
      </c>
      <c r="J3">
        <v>0.29227</v>
      </c>
      <c r="K3">
        <v>0.9431</v>
      </c>
      <c r="L3" s="8" t="s">
        <v>28</v>
      </c>
    </row>
    <row r="4" spans="2:12" ht="24.75" customHeight="1">
      <c r="B4" s="13" t="s">
        <v>71</v>
      </c>
      <c r="C4" s="13">
        <v>0.29227</v>
      </c>
      <c r="D4" s="13" t="s">
        <v>74</v>
      </c>
      <c r="E4" s="13">
        <v>0.38363</v>
      </c>
      <c r="G4" t="s">
        <v>84</v>
      </c>
      <c r="H4">
        <v>0.05192</v>
      </c>
      <c r="I4">
        <v>0.94808</v>
      </c>
      <c r="J4">
        <v>0.19878</v>
      </c>
      <c r="K4">
        <v>-0.1114</v>
      </c>
      <c r="L4" s="8" t="s">
        <v>29</v>
      </c>
    </row>
    <row r="5" spans="2:12" ht="24.75" customHeight="1">
      <c r="B5" s="13" t="s">
        <v>79</v>
      </c>
      <c r="C5" s="13">
        <v>0.26859</v>
      </c>
      <c r="D5" s="13" t="s">
        <v>77</v>
      </c>
      <c r="E5" s="13">
        <v>0.30185</v>
      </c>
      <c r="G5" t="s">
        <v>122</v>
      </c>
      <c r="H5">
        <v>0.07268</v>
      </c>
      <c r="I5">
        <v>0.92732</v>
      </c>
      <c r="J5">
        <v>0.26859</v>
      </c>
      <c r="K5">
        <v>0.02316</v>
      </c>
      <c r="L5" s="8" t="s">
        <v>30</v>
      </c>
    </row>
    <row r="6" spans="2:12" ht="24.75" customHeight="1">
      <c r="B6" s="13" t="s">
        <v>73</v>
      </c>
      <c r="C6" s="13">
        <v>0.19878</v>
      </c>
      <c r="D6" s="13" t="s">
        <v>75</v>
      </c>
      <c r="E6" s="13">
        <v>0.05452</v>
      </c>
      <c r="G6" t="s">
        <v>123</v>
      </c>
      <c r="H6">
        <v>0.47405</v>
      </c>
      <c r="I6">
        <v>0.52595</v>
      </c>
      <c r="J6">
        <v>-0.48548</v>
      </c>
      <c r="K6">
        <v>-0.48822</v>
      </c>
      <c r="L6" s="8" t="s">
        <v>32</v>
      </c>
    </row>
    <row r="7" spans="2:12" ht="24.75" customHeight="1">
      <c r="B7" s="13" t="s">
        <v>76</v>
      </c>
      <c r="C7" s="13">
        <v>0.0747</v>
      </c>
      <c r="D7" s="13" t="s">
        <v>79</v>
      </c>
      <c r="E7" s="13">
        <v>0.02316</v>
      </c>
      <c r="G7" t="s">
        <v>124</v>
      </c>
      <c r="H7">
        <v>0.74198</v>
      </c>
      <c r="I7">
        <v>0.25802</v>
      </c>
      <c r="J7">
        <v>-0.82226</v>
      </c>
      <c r="K7">
        <v>-0.25664</v>
      </c>
      <c r="L7" s="8" t="s">
        <v>31</v>
      </c>
    </row>
    <row r="8" spans="2:12" ht="24.75" customHeight="1">
      <c r="B8" s="13" t="s">
        <v>80</v>
      </c>
      <c r="C8" s="13">
        <v>0.00667</v>
      </c>
      <c r="D8" s="13" t="s">
        <v>73</v>
      </c>
      <c r="E8" s="13">
        <v>-0.1114</v>
      </c>
      <c r="G8" t="s">
        <v>125</v>
      </c>
      <c r="H8">
        <v>0.5958</v>
      </c>
      <c r="I8">
        <v>0.4042</v>
      </c>
      <c r="J8">
        <v>0.00667</v>
      </c>
      <c r="K8">
        <v>-0.77185</v>
      </c>
      <c r="L8" s="8" t="s">
        <v>34</v>
      </c>
    </row>
    <row r="9" spans="2:12" ht="24.75" customHeight="1">
      <c r="B9" s="13" t="s">
        <v>74</v>
      </c>
      <c r="C9" s="13">
        <v>-0.45774</v>
      </c>
      <c r="D9" s="13" t="s">
        <v>72</v>
      </c>
      <c r="E9" s="13">
        <v>-0.25664</v>
      </c>
      <c r="G9" t="s">
        <v>126</v>
      </c>
      <c r="H9">
        <v>0.33412</v>
      </c>
      <c r="I9">
        <v>0.66588</v>
      </c>
      <c r="J9">
        <v>0.49296</v>
      </c>
      <c r="K9">
        <v>0.30185</v>
      </c>
      <c r="L9" s="8" t="s">
        <v>35</v>
      </c>
    </row>
    <row r="10" spans="2:12" ht="24.75" customHeight="1">
      <c r="B10" s="13" t="s">
        <v>78</v>
      </c>
      <c r="C10" s="13">
        <v>-0.48548</v>
      </c>
      <c r="D10" s="13" t="s">
        <v>78</v>
      </c>
      <c r="E10" s="13">
        <v>-0.48822</v>
      </c>
      <c r="G10" t="s">
        <v>127</v>
      </c>
      <c r="H10">
        <v>0.30053</v>
      </c>
      <c r="I10">
        <v>0.69947</v>
      </c>
      <c r="J10">
        <v>0.0747</v>
      </c>
      <c r="K10">
        <v>-0.54309</v>
      </c>
      <c r="L10" s="8" t="s">
        <v>66</v>
      </c>
    </row>
    <row r="11" spans="2:12" ht="24.75" customHeight="1">
      <c r="B11" s="13" t="s">
        <v>72</v>
      </c>
      <c r="C11" s="13">
        <v>-0.82226</v>
      </c>
      <c r="D11" s="13" t="s">
        <v>76</v>
      </c>
      <c r="E11" s="13">
        <v>-0.54309</v>
      </c>
      <c r="G11" t="s">
        <v>128</v>
      </c>
      <c r="H11">
        <v>0.82448</v>
      </c>
      <c r="I11">
        <v>0.17552</v>
      </c>
      <c r="J11">
        <v>-0.90637</v>
      </c>
      <c r="K11">
        <v>0.05452</v>
      </c>
      <c r="L11" s="8" t="s">
        <v>37</v>
      </c>
    </row>
    <row r="12" spans="2:12" ht="24.75" customHeight="1">
      <c r="B12" s="13" t="s">
        <v>75</v>
      </c>
      <c r="C12" s="13">
        <v>-0.90637</v>
      </c>
      <c r="D12" s="13" t="s">
        <v>80</v>
      </c>
      <c r="E12" s="13">
        <v>-0.77185</v>
      </c>
      <c r="G12" t="s">
        <v>136</v>
      </c>
      <c r="H12">
        <v>0.3567</v>
      </c>
      <c r="I12">
        <v>0.6433</v>
      </c>
      <c r="J12">
        <v>-0.45774</v>
      </c>
      <c r="K12">
        <v>0.38363</v>
      </c>
      <c r="L12" s="8" t="s">
        <v>38</v>
      </c>
    </row>
    <row r="13" ht="24.75" customHeight="1"/>
    <row r="14" ht="24.75" customHeight="1"/>
    <row r="15" spans="1:12" ht="24.75" customHeight="1">
      <c r="A15" t="s">
        <v>130</v>
      </c>
      <c r="H15" t="s">
        <v>93</v>
      </c>
      <c r="J15">
        <v>2.98509</v>
      </c>
      <c r="K15">
        <v>1.89216</v>
      </c>
      <c r="L15">
        <v>0.90756</v>
      </c>
    </row>
    <row r="16" spans="2:12" ht="24.75" customHeight="1">
      <c r="B16" t="s">
        <v>131</v>
      </c>
      <c r="C16" t="s">
        <v>138</v>
      </c>
      <c r="D16" t="s">
        <v>131</v>
      </c>
      <c r="E16" t="s">
        <v>133</v>
      </c>
      <c r="H16" t="s">
        <v>94</v>
      </c>
      <c r="J16">
        <v>0.4313</v>
      </c>
      <c r="K16">
        <v>0.2734</v>
      </c>
      <c r="L16">
        <v>0.1311</v>
      </c>
    </row>
    <row r="17" spans="2:12" ht="24.75" customHeight="1">
      <c r="B17" t="s">
        <v>132</v>
      </c>
      <c r="C17" t="s">
        <v>137</v>
      </c>
      <c r="D17" t="s">
        <v>132</v>
      </c>
      <c r="E17" t="s">
        <v>134</v>
      </c>
      <c r="H17" t="s">
        <v>95</v>
      </c>
      <c r="J17">
        <v>0.4313</v>
      </c>
      <c r="K17">
        <v>0.7047</v>
      </c>
      <c r="L17">
        <v>0.8358</v>
      </c>
    </row>
    <row r="18" ht="24.75" customHeight="1">
      <c r="C18" t="s">
        <v>139</v>
      </c>
    </row>
    <row r="19" ht="24.75" customHeight="1"/>
    <row r="20" spans="3:5" ht="24.75" customHeight="1">
      <c r="C20" t="s">
        <v>140</v>
      </c>
      <c r="E20" t="s">
        <v>135</v>
      </c>
    </row>
    <row r="21" ht="24.75" customHeight="1"/>
    <row r="22" ht="24.75" customHeight="1"/>
  </sheetData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16" sqref="F16:F25"/>
    </sheetView>
  </sheetViews>
  <sheetFormatPr defaultColWidth="9.00390625" defaultRowHeight="13.5"/>
  <cols>
    <col min="1" max="1" width="9.125" style="0" bestFit="1" customWidth="1"/>
    <col min="2" max="6" width="9.75390625" style="0" bestFit="1" customWidth="1"/>
    <col min="8" max="8" width="2.00390625" style="0" customWidth="1"/>
    <col min="9" max="9" width="9.125" style="0" bestFit="1" customWidth="1"/>
    <col min="10" max="12" width="9.75390625" style="0" bestFit="1" customWidth="1"/>
  </cols>
  <sheetData>
    <row r="1" spans="1:9" ht="13.5">
      <c r="A1" t="s">
        <v>97</v>
      </c>
      <c r="I1" t="s">
        <v>96</v>
      </c>
    </row>
    <row r="2" spans="1:11" ht="13.5">
      <c r="A2" t="s">
        <v>68</v>
      </c>
      <c r="C2" t="s">
        <v>69</v>
      </c>
      <c r="E2" t="s">
        <v>70</v>
      </c>
      <c r="I2" t="s">
        <v>68</v>
      </c>
      <c r="K2" t="s">
        <v>69</v>
      </c>
    </row>
    <row r="3" spans="1:12" ht="13.5">
      <c r="A3" s="6" t="s">
        <v>71</v>
      </c>
      <c r="B3" s="6">
        <v>0.85673</v>
      </c>
      <c r="C3" s="6" t="s">
        <v>72</v>
      </c>
      <c r="D3" s="6">
        <v>0.95182</v>
      </c>
      <c r="E3" s="6" t="s">
        <v>73</v>
      </c>
      <c r="F3" s="6">
        <v>0.782</v>
      </c>
      <c r="G3" s="6"/>
      <c r="H3" s="6"/>
      <c r="I3" s="6" t="s">
        <v>71</v>
      </c>
      <c r="J3" s="6">
        <v>0.87075</v>
      </c>
      <c r="K3" s="6" t="s">
        <v>75</v>
      </c>
      <c r="L3" s="6">
        <v>0.91577</v>
      </c>
    </row>
    <row r="4" spans="1:12" ht="13.5">
      <c r="A4" s="6" t="s">
        <v>74</v>
      </c>
      <c r="B4" s="6">
        <v>0.55884</v>
      </c>
      <c r="C4" s="6" t="s">
        <v>75</v>
      </c>
      <c r="D4" s="6">
        <v>0.71398</v>
      </c>
      <c r="E4" s="6" t="s">
        <v>76</v>
      </c>
      <c r="F4" s="6">
        <v>0.26203</v>
      </c>
      <c r="G4" s="6"/>
      <c r="H4" s="6"/>
      <c r="I4" s="6" t="s">
        <v>74</v>
      </c>
      <c r="J4" s="6">
        <v>0.5719</v>
      </c>
      <c r="K4" s="6" t="s">
        <v>72</v>
      </c>
      <c r="L4" s="6">
        <v>0.77931</v>
      </c>
    </row>
    <row r="5" spans="1:12" ht="13.5">
      <c r="A5" s="6" t="s">
        <v>77</v>
      </c>
      <c r="B5" s="6">
        <v>0.22838</v>
      </c>
      <c r="C5" s="6" t="s">
        <v>78</v>
      </c>
      <c r="D5" s="6">
        <v>0.64858</v>
      </c>
      <c r="E5" s="6" t="s">
        <v>77</v>
      </c>
      <c r="F5" s="6">
        <v>0.22455</v>
      </c>
      <c r="G5" s="6"/>
      <c r="H5" s="6"/>
      <c r="I5" s="6" t="s">
        <v>77</v>
      </c>
      <c r="J5" s="6">
        <v>0.2608</v>
      </c>
      <c r="K5" s="6" t="s">
        <v>78</v>
      </c>
      <c r="L5" s="6">
        <v>0.48994</v>
      </c>
    </row>
    <row r="6" spans="1:12" ht="13.5">
      <c r="A6" s="6" t="s">
        <v>75</v>
      </c>
      <c r="B6" s="6">
        <v>0.15534</v>
      </c>
      <c r="C6" s="6" t="s">
        <v>74</v>
      </c>
      <c r="D6" s="6">
        <v>0.26319</v>
      </c>
      <c r="E6" s="6" t="s">
        <v>78</v>
      </c>
      <c r="F6" s="6">
        <v>0.13635</v>
      </c>
      <c r="G6" s="6"/>
      <c r="H6" s="6"/>
      <c r="I6" s="6" t="s">
        <v>75</v>
      </c>
      <c r="J6" s="6">
        <v>0.13994</v>
      </c>
      <c r="K6" s="6" t="s">
        <v>74</v>
      </c>
      <c r="L6" s="6">
        <v>0.43621</v>
      </c>
    </row>
    <row r="7" spans="1:12" ht="13.5">
      <c r="A7" s="6" t="s">
        <v>72</v>
      </c>
      <c r="B7" s="6">
        <v>0.02834</v>
      </c>
      <c r="C7" s="6" t="s">
        <v>76</v>
      </c>
      <c r="D7" s="6">
        <v>0.14934</v>
      </c>
      <c r="E7" s="6" t="s">
        <v>79</v>
      </c>
      <c r="F7" s="6">
        <v>0.08348</v>
      </c>
      <c r="G7" s="6"/>
      <c r="H7" s="6"/>
      <c r="I7" s="6" t="s">
        <v>72</v>
      </c>
      <c r="J7" s="6">
        <v>-0.1388</v>
      </c>
      <c r="K7" s="6" t="s">
        <v>80</v>
      </c>
      <c r="L7" s="6">
        <v>0.06748</v>
      </c>
    </row>
    <row r="8" spans="1:12" ht="13.5">
      <c r="A8" s="6" t="s">
        <v>73</v>
      </c>
      <c r="B8" s="6">
        <v>-0.05299</v>
      </c>
      <c r="C8" s="6" t="s">
        <v>80</v>
      </c>
      <c r="D8" s="6">
        <v>0.05475</v>
      </c>
      <c r="E8" s="6" t="s">
        <v>71</v>
      </c>
      <c r="F8" s="6">
        <v>0.08167</v>
      </c>
      <c r="G8" s="6"/>
      <c r="H8" s="6"/>
      <c r="I8" s="6" t="s">
        <v>73</v>
      </c>
      <c r="J8" s="6">
        <v>-0.17311</v>
      </c>
      <c r="K8" s="6" t="s">
        <v>76</v>
      </c>
      <c r="L8" s="6">
        <v>-0.02626</v>
      </c>
    </row>
    <row r="9" spans="1:12" ht="13.5">
      <c r="A9" s="6" t="s">
        <v>78</v>
      </c>
      <c r="B9" s="6">
        <v>-0.31828</v>
      </c>
      <c r="C9" s="6" t="s">
        <v>79</v>
      </c>
      <c r="D9" s="6">
        <v>0.04667</v>
      </c>
      <c r="E9" s="6" t="s">
        <v>72</v>
      </c>
      <c r="F9" s="6">
        <v>-0.00021</v>
      </c>
      <c r="G9" s="6"/>
      <c r="H9" s="6"/>
      <c r="I9" s="6" t="s">
        <v>78</v>
      </c>
      <c r="J9" s="6">
        <v>-0.43932</v>
      </c>
      <c r="K9" s="6" t="s">
        <v>79</v>
      </c>
      <c r="L9" s="6">
        <v>-0.0361</v>
      </c>
    </row>
    <row r="10" spans="1:12" ht="13.5">
      <c r="A10" s="6" t="s">
        <v>79</v>
      </c>
      <c r="B10" s="6">
        <v>-0.55523</v>
      </c>
      <c r="C10" s="6" t="s">
        <v>73</v>
      </c>
      <c r="D10" s="6">
        <v>-0.04764</v>
      </c>
      <c r="E10" s="6" t="s">
        <v>80</v>
      </c>
      <c r="F10" s="6">
        <v>-0.16435</v>
      </c>
      <c r="G10" s="6"/>
      <c r="H10" s="6"/>
      <c r="I10" s="6" t="s">
        <v>79</v>
      </c>
      <c r="J10" s="6">
        <v>-0.56836</v>
      </c>
      <c r="K10" s="6" t="s">
        <v>71</v>
      </c>
      <c r="L10" s="6">
        <v>-0.32237</v>
      </c>
    </row>
    <row r="11" spans="1:12" ht="13.5">
      <c r="A11" s="6" t="s">
        <v>76</v>
      </c>
      <c r="B11" s="6">
        <v>-0.63848</v>
      </c>
      <c r="C11" s="6" t="s">
        <v>71</v>
      </c>
      <c r="D11" s="6">
        <v>-0.37644</v>
      </c>
      <c r="E11" s="6" t="s">
        <v>74</v>
      </c>
      <c r="F11" s="6">
        <v>-0.35802</v>
      </c>
      <c r="G11" s="6"/>
      <c r="H11" s="6"/>
      <c r="I11" s="6" t="s">
        <v>76</v>
      </c>
      <c r="J11" s="6">
        <v>-0.70667</v>
      </c>
      <c r="K11" s="6" t="s">
        <v>73</v>
      </c>
      <c r="L11" s="6">
        <v>-0.32464</v>
      </c>
    </row>
    <row r="12" spans="1:12" ht="13.5">
      <c r="A12" s="6" t="s">
        <v>80</v>
      </c>
      <c r="B12" s="6">
        <v>-0.82146</v>
      </c>
      <c r="C12" s="6" t="s">
        <v>77</v>
      </c>
      <c r="D12" s="6">
        <v>-0.48226</v>
      </c>
      <c r="E12" s="6" t="s">
        <v>75</v>
      </c>
      <c r="F12" s="6">
        <v>-0.52007</v>
      </c>
      <c r="G12" s="6"/>
      <c r="H12" s="6"/>
      <c r="I12" s="6" t="s">
        <v>80</v>
      </c>
      <c r="J12" s="6">
        <v>-0.7226</v>
      </c>
      <c r="K12" s="6" t="s">
        <v>77</v>
      </c>
      <c r="L12" s="6">
        <v>-0.5228</v>
      </c>
    </row>
    <row r="13" spans="2:12" ht="13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3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3.5">
      <c r="A15" t="s">
        <v>81</v>
      </c>
      <c r="B15" s="6" t="s">
        <v>82</v>
      </c>
      <c r="C15" s="6" t="s">
        <v>68</v>
      </c>
      <c r="D15" s="6" t="s">
        <v>69</v>
      </c>
      <c r="E15" s="6" t="s">
        <v>70</v>
      </c>
      <c r="F15" s="6"/>
      <c r="G15" s="6"/>
      <c r="H15" s="6"/>
      <c r="I15" s="6" t="str">
        <f>A15</f>
        <v>共通性</v>
      </c>
      <c r="J15" s="6" t="str">
        <f>B15</f>
        <v>独自因子</v>
      </c>
      <c r="K15" s="6" t="str">
        <f>C15</f>
        <v>因子1</v>
      </c>
      <c r="L15" s="6" t="str">
        <f>D15</f>
        <v>因子2</v>
      </c>
    </row>
    <row r="16" spans="1:12" ht="13.5">
      <c r="A16" s="6">
        <v>0.88235</v>
      </c>
      <c r="B16" s="6">
        <v>0.11765</v>
      </c>
      <c r="C16" s="6">
        <v>0.85673</v>
      </c>
      <c r="D16" s="6">
        <v>-0.37644</v>
      </c>
      <c r="E16" s="6">
        <v>0.08167</v>
      </c>
      <c r="F16" s="8" t="s">
        <v>28</v>
      </c>
      <c r="G16" s="6" t="s">
        <v>83</v>
      </c>
      <c r="H16" s="6"/>
      <c r="I16" s="6">
        <v>0.86213</v>
      </c>
      <c r="J16" s="6">
        <v>0.13787</v>
      </c>
      <c r="K16" s="6">
        <v>0.87075</v>
      </c>
      <c r="L16" s="6">
        <v>-0.32237</v>
      </c>
    </row>
    <row r="17" spans="1:12" ht="13.5">
      <c r="A17" s="6">
        <v>0.6166</v>
      </c>
      <c r="B17" s="6">
        <v>0.3834</v>
      </c>
      <c r="C17" s="6">
        <v>-0.05299</v>
      </c>
      <c r="D17" s="6">
        <v>-0.04764</v>
      </c>
      <c r="E17" s="6">
        <v>0.782</v>
      </c>
      <c r="F17" s="8" t="s">
        <v>29</v>
      </c>
      <c r="G17" s="6" t="s">
        <v>84</v>
      </c>
      <c r="H17" s="6"/>
      <c r="I17" s="6">
        <v>0.13536</v>
      </c>
      <c r="J17" s="6">
        <v>0.86464</v>
      </c>
      <c r="K17" s="6">
        <v>-0.17311</v>
      </c>
      <c r="L17" s="6">
        <v>-0.32464</v>
      </c>
    </row>
    <row r="18" spans="1:12" ht="13.5">
      <c r="A18" s="6">
        <v>0.31743</v>
      </c>
      <c r="B18" s="6">
        <v>0.68257</v>
      </c>
      <c r="C18" s="6">
        <v>-0.55523</v>
      </c>
      <c r="D18" s="6">
        <v>0.04667</v>
      </c>
      <c r="E18" s="6">
        <v>0.08348</v>
      </c>
      <c r="F18" s="8" t="s">
        <v>30</v>
      </c>
      <c r="G18" s="6" t="s">
        <v>85</v>
      </c>
      <c r="H18" s="6"/>
      <c r="I18" s="6">
        <v>0.32434</v>
      </c>
      <c r="J18" s="6">
        <v>0.67566</v>
      </c>
      <c r="K18" s="6">
        <v>-0.56836</v>
      </c>
      <c r="L18" s="6">
        <v>-0.0361</v>
      </c>
    </row>
    <row r="19" spans="1:12" ht="13.5">
      <c r="A19" s="6">
        <v>0.54055</v>
      </c>
      <c r="B19" s="6">
        <v>0.45945</v>
      </c>
      <c r="C19" s="6">
        <v>-0.31828</v>
      </c>
      <c r="D19" s="6">
        <v>0.64858</v>
      </c>
      <c r="E19" s="6">
        <v>0.13635</v>
      </c>
      <c r="F19" s="8" t="s">
        <v>32</v>
      </c>
      <c r="G19" s="6" t="s">
        <v>86</v>
      </c>
      <c r="H19" s="6"/>
      <c r="I19" s="6">
        <v>0.43305</v>
      </c>
      <c r="J19" s="6">
        <v>0.56695</v>
      </c>
      <c r="K19" s="6">
        <v>-0.43932</v>
      </c>
      <c r="L19" s="6">
        <v>0.48994</v>
      </c>
    </row>
    <row r="20" spans="1:12" ht="13.5">
      <c r="A20" s="6">
        <v>0.90676</v>
      </c>
      <c r="B20" s="6">
        <v>0.09324</v>
      </c>
      <c r="C20" s="6">
        <v>0.02834</v>
      </c>
      <c r="D20" s="6">
        <v>0.95182</v>
      </c>
      <c r="E20" s="6">
        <v>-0.00021</v>
      </c>
      <c r="F20" s="8" t="s">
        <v>31</v>
      </c>
      <c r="G20" s="6" t="s">
        <v>87</v>
      </c>
      <c r="H20" s="6"/>
      <c r="I20" s="6">
        <v>0.62658</v>
      </c>
      <c r="J20" s="6">
        <v>0.37342</v>
      </c>
      <c r="K20" s="6">
        <v>-0.1388</v>
      </c>
      <c r="L20" s="6">
        <v>0.77931</v>
      </c>
    </row>
    <row r="21" spans="1:12" ht="13.5">
      <c r="A21" s="6">
        <v>0.70481</v>
      </c>
      <c r="B21" s="6">
        <v>0.29519</v>
      </c>
      <c r="C21" s="6">
        <v>-0.82146</v>
      </c>
      <c r="D21" s="6">
        <v>0.05475</v>
      </c>
      <c r="E21" s="6">
        <v>-0.16435</v>
      </c>
      <c r="F21" s="8" t="s">
        <v>34</v>
      </c>
      <c r="G21" s="6" t="s">
        <v>88</v>
      </c>
      <c r="H21" s="6"/>
      <c r="I21" s="6">
        <v>0.5267</v>
      </c>
      <c r="J21" s="6">
        <v>0.4733</v>
      </c>
      <c r="K21" s="6">
        <v>-0.7226</v>
      </c>
      <c r="L21" s="6">
        <v>0.06748</v>
      </c>
    </row>
    <row r="22" spans="1:12" ht="13.5">
      <c r="A22" s="6">
        <v>0.33515</v>
      </c>
      <c r="B22" s="6">
        <v>0.66485</v>
      </c>
      <c r="C22" s="6">
        <v>0.22838</v>
      </c>
      <c r="D22" s="6">
        <v>-0.48226</v>
      </c>
      <c r="E22" s="6">
        <v>0.22455</v>
      </c>
      <c r="F22" s="8" t="s">
        <v>35</v>
      </c>
      <c r="G22" s="6" t="s">
        <v>89</v>
      </c>
      <c r="H22" s="6"/>
      <c r="I22" s="6">
        <v>0.34134</v>
      </c>
      <c r="J22" s="6">
        <v>0.65866</v>
      </c>
      <c r="K22" s="6">
        <v>0.2608</v>
      </c>
      <c r="L22" s="6">
        <v>-0.5228</v>
      </c>
    </row>
    <row r="23" spans="1:12" ht="13.5">
      <c r="A23" s="6">
        <v>0.49863</v>
      </c>
      <c r="B23" s="6">
        <v>0.50137</v>
      </c>
      <c r="C23" s="6">
        <v>-0.63848</v>
      </c>
      <c r="D23" s="6">
        <v>0.14934</v>
      </c>
      <c r="E23" s="6">
        <v>0.26203</v>
      </c>
      <c r="F23" s="8" t="s">
        <v>66</v>
      </c>
      <c r="G23" s="6" t="s">
        <v>90</v>
      </c>
      <c r="H23" s="6"/>
      <c r="I23" s="6">
        <v>0.50007</v>
      </c>
      <c r="J23" s="6">
        <v>0.49993</v>
      </c>
      <c r="K23" s="6">
        <v>-0.70667</v>
      </c>
      <c r="L23" s="6">
        <v>-0.02626</v>
      </c>
    </row>
    <row r="24" spans="1:12" ht="13.5">
      <c r="A24" s="6">
        <v>0.80437</v>
      </c>
      <c r="B24" s="6">
        <v>0.19563</v>
      </c>
      <c r="C24" s="6">
        <v>0.15534</v>
      </c>
      <c r="D24" s="6">
        <v>0.71398</v>
      </c>
      <c r="E24" s="6">
        <v>-0.52007</v>
      </c>
      <c r="F24" s="8" t="s">
        <v>37</v>
      </c>
      <c r="G24" s="6" t="s">
        <v>91</v>
      </c>
      <c r="H24" s="6"/>
      <c r="I24" s="6">
        <v>0.85822</v>
      </c>
      <c r="J24" s="6">
        <v>0.14178</v>
      </c>
      <c r="K24" s="6">
        <v>0.13994</v>
      </c>
      <c r="L24" s="6">
        <v>0.91577</v>
      </c>
    </row>
    <row r="25" spans="1:12" ht="13.5">
      <c r="A25" s="6">
        <v>0.50976</v>
      </c>
      <c r="B25" s="6">
        <v>0.49024</v>
      </c>
      <c r="C25" s="6">
        <v>0.55884</v>
      </c>
      <c r="D25" s="6">
        <v>0.26319</v>
      </c>
      <c r="E25" s="6">
        <v>-0.35802</v>
      </c>
      <c r="F25" s="8" t="s">
        <v>38</v>
      </c>
      <c r="G25" s="6" t="s">
        <v>92</v>
      </c>
      <c r="H25" s="6"/>
      <c r="I25" s="6">
        <v>0.51735</v>
      </c>
      <c r="J25" s="6">
        <v>0.48265</v>
      </c>
      <c r="K25" s="6">
        <v>0.5719</v>
      </c>
      <c r="L25" s="6">
        <v>0.43621</v>
      </c>
    </row>
    <row r="28" spans="1:12" ht="13.5">
      <c r="A28" t="s">
        <v>98</v>
      </c>
      <c r="B28" t="s">
        <v>99</v>
      </c>
      <c r="K28" t="s">
        <v>110</v>
      </c>
      <c r="L28" t="s">
        <v>111</v>
      </c>
    </row>
  </sheetData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4">
      <selection activeCell="D28" sqref="D28"/>
    </sheetView>
  </sheetViews>
  <sheetFormatPr defaultColWidth="9.00390625" defaultRowHeight="13.5"/>
  <cols>
    <col min="1" max="1" width="11.00390625" style="0" bestFit="1" customWidth="1"/>
    <col min="2" max="2" width="37.25390625" style="0" bestFit="1" customWidth="1"/>
    <col min="4" max="4" width="10.375" style="0" customWidth="1"/>
    <col min="5" max="5" width="10.00390625" style="0" customWidth="1"/>
  </cols>
  <sheetData>
    <row r="1" spans="1:5" ht="14.25" thickBot="1">
      <c r="A1" s="2" t="s">
        <v>26</v>
      </c>
      <c r="B1" s="2" t="s">
        <v>27</v>
      </c>
      <c r="D1" t="s">
        <v>118</v>
      </c>
      <c r="E1" t="s">
        <v>119</v>
      </c>
    </row>
    <row r="2" spans="1:5" ht="27.75" customHeight="1">
      <c r="A2" t="s">
        <v>0</v>
      </c>
      <c r="B2" t="s">
        <v>1</v>
      </c>
      <c r="C2" t="s">
        <v>141</v>
      </c>
      <c r="D2" s="6">
        <v>0.0673</v>
      </c>
      <c r="E2" s="6">
        <v>-1.7481</v>
      </c>
    </row>
    <row r="3" spans="1:5" ht="27.75" customHeight="1">
      <c r="A3" t="s">
        <v>0</v>
      </c>
      <c r="B3" t="s">
        <v>3</v>
      </c>
      <c r="C3" t="s">
        <v>142</v>
      </c>
      <c r="D3" s="6">
        <v>0.2919</v>
      </c>
      <c r="E3" s="6">
        <v>-2.4259</v>
      </c>
    </row>
    <row r="4" spans="1:5" ht="27.75" customHeight="1">
      <c r="A4" t="s">
        <v>4</v>
      </c>
      <c r="B4" t="s">
        <v>5</v>
      </c>
      <c r="C4" t="s">
        <v>144</v>
      </c>
      <c r="D4" s="6">
        <v>1.055</v>
      </c>
      <c r="E4" s="6">
        <v>1.1274</v>
      </c>
    </row>
    <row r="5" spans="1:5" ht="27.75" customHeight="1">
      <c r="A5" t="s">
        <v>6</v>
      </c>
      <c r="B5" t="s">
        <v>7</v>
      </c>
      <c r="C5" t="s">
        <v>143</v>
      </c>
      <c r="D5" s="6">
        <v>1.386</v>
      </c>
      <c r="E5" s="6">
        <v>0.7753</v>
      </c>
    </row>
    <row r="6" spans="1:5" ht="27.75" customHeight="1">
      <c r="A6" t="s">
        <v>8</v>
      </c>
      <c r="B6" t="s">
        <v>9</v>
      </c>
      <c r="C6" t="s">
        <v>145</v>
      </c>
      <c r="D6" s="6">
        <v>0.6012</v>
      </c>
      <c r="E6" s="6">
        <v>0.2172</v>
      </c>
    </row>
    <row r="7" spans="1:5" ht="27.75" customHeight="1">
      <c r="A7" t="s">
        <v>16</v>
      </c>
      <c r="B7" t="s">
        <v>17</v>
      </c>
      <c r="C7" t="s">
        <v>146</v>
      </c>
      <c r="D7" s="6">
        <v>0.4026</v>
      </c>
      <c r="E7" s="6">
        <v>0.5171</v>
      </c>
    </row>
    <row r="8" spans="1:5" ht="27.75" customHeight="1">
      <c r="A8" t="s">
        <v>19</v>
      </c>
      <c r="B8" t="s">
        <v>20</v>
      </c>
      <c r="C8" t="s">
        <v>147</v>
      </c>
      <c r="D8" s="6">
        <v>-0.8516</v>
      </c>
      <c r="E8" s="6">
        <v>0.9368</v>
      </c>
    </row>
    <row r="9" spans="1:5" ht="27.75" customHeight="1">
      <c r="A9" t="s">
        <v>21</v>
      </c>
      <c r="B9" t="s">
        <v>22</v>
      </c>
      <c r="C9" t="s">
        <v>148</v>
      </c>
      <c r="D9" s="6">
        <v>-0.7081</v>
      </c>
      <c r="E9" s="6">
        <v>1.2726</v>
      </c>
    </row>
    <row r="10" spans="1:5" ht="27.75" customHeight="1">
      <c r="A10" t="s">
        <v>23</v>
      </c>
      <c r="B10" t="s">
        <v>24</v>
      </c>
      <c r="C10" t="s">
        <v>149</v>
      </c>
      <c r="D10" s="6">
        <v>0.35</v>
      </c>
      <c r="E10" s="6">
        <v>0.4897</v>
      </c>
    </row>
    <row r="11" spans="1:5" ht="27.75" customHeight="1">
      <c r="A11" t="s">
        <v>39</v>
      </c>
      <c r="B11" t="s">
        <v>40</v>
      </c>
      <c r="C11" t="s">
        <v>150</v>
      </c>
      <c r="D11" s="6">
        <v>-2.4218</v>
      </c>
      <c r="E11" s="6">
        <v>0.3066</v>
      </c>
    </row>
    <row r="12" spans="1:5" ht="27.75" customHeight="1">
      <c r="A12" t="s">
        <v>41</v>
      </c>
      <c r="B12" t="s">
        <v>42</v>
      </c>
      <c r="C12" t="s">
        <v>151</v>
      </c>
      <c r="D12" s="6">
        <v>0.4199</v>
      </c>
      <c r="E12" s="6">
        <v>0.1263</v>
      </c>
    </row>
    <row r="13" spans="1:5" ht="27.75" customHeight="1">
      <c r="A13" t="s">
        <v>43</v>
      </c>
      <c r="B13" t="s">
        <v>44</v>
      </c>
      <c r="C13" t="s">
        <v>152</v>
      </c>
      <c r="D13" s="6">
        <v>-0.3078</v>
      </c>
      <c r="E13" s="6">
        <v>-0.4736</v>
      </c>
    </row>
    <row r="14" spans="1:5" ht="27.75" customHeight="1">
      <c r="A14" t="s">
        <v>10</v>
      </c>
      <c r="B14" t="s">
        <v>11</v>
      </c>
      <c r="C14" t="s">
        <v>153</v>
      </c>
      <c r="D14" s="6">
        <v>0.694</v>
      </c>
      <c r="E14" s="6">
        <v>-1.3748</v>
      </c>
    </row>
    <row r="15" spans="1:5" ht="27.75" customHeight="1">
      <c r="A15" t="s">
        <v>12</v>
      </c>
      <c r="B15" t="s">
        <v>13</v>
      </c>
      <c r="C15" t="s">
        <v>154</v>
      </c>
      <c r="D15" s="6">
        <v>-0.9245</v>
      </c>
      <c r="E15" s="6">
        <v>-0.6277</v>
      </c>
    </row>
    <row r="16" spans="1:5" ht="27.75" customHeight="1">
      <c r="A16" t="s">
        <v>14</v>
      </c>
      <c r="B16" t="s">
        <v>15</v>
      </c>
      <c r="C16" t="s">
        <v>155</v>
      </c>
      <c r="D16" s="6">
        <v>-0.633</v>
      </c>
      <c r="E16" s="6">
        <v>-0.5274</v>
      </c>
    </row>
    <row r="17" spans="1:5" ht="27.75" customHeight="1">
      <c r="A17" t="s">
        <v>46</v>
      </c>
      <c r="B17" t="s">
        <v>114</v>
      </c>
      <c r="C17" t="s">
        <v>156</v>
      </c>
      <c r="D17" s="6">
        <v>0.7138</v>
      </c>
      <c r="E17" s="6">
        <v>0.466</v>
      </c>
    </row>
    <row r="18" spans="1:5" ht="27.75" customHeight="1">
      <c r="A18" t="s">
        <v>49</v>
      </c>
      <c r="B18" t="s">
        <v>112</v>
      </c>
      <c r="C18" t="s">
        <v>157</v>
      </c>
      <c r="D18" s="6">
        <v>0.6142</v>
      </c>
      <c r="E18" s="6">
        <v>0.6109</v>
      </c>
    </row>
    <row r="19" spans="1:5" ht="27.75" customHeight="1">
      <c r="A19" t="s">
        <v>51</v>
      </c>
      <c r="B19" s="11" t="s">
        <v>113</v>
      </c>
      <c r="C19" t="s">
        <v>158</v>
      </c>
      <c r="D19" s="6">
        <v>-0.9419</v>
      </c>
      <c r="E19" s="6">
        <v>0.8692</v>
      </c>
    </row>
    <row r="20" spans="1:5" ht="27.75" customHeight="1">
      <c r="A20" t="s">
        <v>56</v>
      </c>
      <c r="B20" t="s">
        <v>58</v>
      </c>
      <c r="C20" t="s">
        <v>159</v>
      </c>
      <c r="D20" s="6">
        <v>-2.0585</v>
      </c>
      <c r="E20" s="6">
        <v>0.6571</v>
      </c>
    </row>
    <row r="21" spans="1:5" ht="27.75" customHeight="1">
      <c r="A21" t="s">
        <v>62</v>
      </c>
      <c r="B21" t="s">
        <v>64</v>
      </c>
      <c r="C21" t="s">
        <v>160</v>
      </c>
      <c r="D21" s="6">
        <v>-0.5722</v>
      </c>
      <c r="E21" s="6">
        <v>-0.8969</v>
      </c>
    </row>
    <row r="22" spans="1:5" ht="27.75" customHeight="1">
      <c r="A22" t="s">
        <v>100</v>
      </c>
      <c r="B22" t="s">
        <v>101</v>
      </c>
      <c r="C22" t="s">
        <v>161</v>
      </c>
      <c r="D22" s="6">
        <v>1.3614</v>
      </c>
      <c r="E22" s="6">
        <v>0.5567</v>
      </c>
    </row>
    <row r="23" spans="1:5" ht="27.75" customHeight="1">
      <c r="A23" t="s">
        <v>103</v>
      </c>
      <c r="B23" t="s">
        <v>104</v>
      </c>
      <c r="C23" t="s">
        <v>162</v>
      </c>
      <c r="D23" s="6">
        <v>0.4965</v>
      </c>
      <c r="E23" s="6">
        <v>0.707</v>
      </c>
    </row>
    <row r="24" spans="1:5" ht="27.75" customHeight="1">
      <c r="A24" t="s">
        <v>0</v>
      </c>
      <c r="B24" t="s">
        <v>105</v>
      </c>
      <c r="C24" t="s">
        <v>163</v>
      </c>
      <c r="D24" s="6">
        <v>0.2811</v>
      </c>
      <c r="E24" s="6">
        <v>-2.1651</v>
      </c>
    </row>
    <row r="25" spans="1:5" ht="27.75" customHeight="1">
      <c r="A25" t="s">
        <v>106</v>
      </c>
      <c r="B25" t="s">
        <v>107</v>
      </c>
      <c r="C25" t="s">
        <v>164</v>
      </c>
      <c r="D25" s="6">
        <v>0.6845</v>
      </c>
      <c r="E25" s="6">
        <v>0.6036</v>
      </c>
    </row>
    <row r="26" ht="13.5">
      <c r="A26" t="s">
        <v>54</v>
      </c>
    </row>
    <row r="27" ht="13.5">
      <c r="D27" s="14" t="s">
        <v>165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8" sqref="B28"/>
    </sheetView>
  </sheetViews>
  <sheetFormatPr defaultColWidth="9.00390625" defaultRowHeight="13.5"/>
  <cols>
    <col min="1" max="1" width="12.50390625" style="0" customWidth="1"/>
    <col min="2" max="2" width="36.00390625" style="0" customWidth="1"/>
    <col min="3" max="3" width="4.00390625" style="0" customWidth="1"/>
    <col min="7" max="7" width="3.375" style="0" customWidth="1"/>
  </cols>
  <sheetData>
    <row r="1" spans="1:9" ht="14.25" thickBot="1">
      <c r="A1" s="9" t="s">
        <v>26</v>
      </c>
      <c r="B1" s="9" t="s">
        <v>27</v>
      </c>
      <c r="C1" s="9"/>
      <c r="D1" s="9" t="s">
        <v>68</v>
      </c>
      <c r="E1" s="9" t="s">
        <v>69</v>
      </c>
      <c r="F1" s="9" t="s">
        <v>70</v>
      </c>
      <c r="G1" s="9"/>
      <c r="H1" s="9" t="s">
        <v>68</v>
      </c>
      <c r="I1" s="9" t="s">
        <v>69</v>
      </c>
    </row>
    <row r="2" spans="1:9" ht="25.5" customHeight="1" thickTop="1">
      <c r="A2" t="s">
        <v>0</v>
      </c>
      <c r="B2" t="s">
        <v>1</v>
      </c>
      <c r="D2">
        <v>-1.4588</v>
      </c>
      <c r="E2">
        <v>0.4023</v>
      </c>
      <c r="F2">
        <v>0.7047</v>
      </c>
      <c r="H2">
        <v>-1.4445</v>
      </c>
      <c r="I2">
        <v>0.0504</v>
      </c>
    </row>
    <row r="3" spans="1:9" ht="25.5" customHeight="1">
      <c r="A3" t="s">
        <v>0</v>
      </c>
      <c r="B3" t="s">
        <v>3</v>
      </c>
      <c r="D3">
        <v>-1.5464</v>
      </c>
      <c r="E3">
        <v>0.2526</v>
      </c>
      <c r="F3">
        <v>0.5018</v>
      </c>
      <c r="H3">
        <v>-1.7506</v>
      </c>
      <c r="I3">
        <v>-0.2544</v>
      </c>
    </row>
    <row r="4" spans="1:9" ht="25.5" customHeight="1">
      <c r="A4" t="s">
        <v>4</v>
      </c>
      <c r="B4" t="s">
        <v>5</v>
      </c>
      <c r="D4">
        <v>0.6463</v>
      </c>
      <c r="E4">
        <v>-1.8354</v>
      </c>
      <c r="F4">
        <v>-0.184</v>
      </c>
      <c r="H4">
        <v>1.2351</v>
      </c>
      <c r="I4">
        <v>-1.165</v>
      </c>
    </row>
    <row r="5" spans="1:9" ht="25.5" customHeight="1">
      <c r="A5" t="s">
        <v>6</v>
      </c>
      <c r="B5" t="s">
        <v>7</v>
      </c>
      <c r="D5">
        <v>0.4948</v>
      </c>
      <c r="E5">
        <v>-1.5453</v>
      </c>
      <c r="F5">
        <v>-0.2758</v>
      </c>
      <c r="H5">
        <v>0.7893</v>
      </c>
      <c r="I5">
        <v>-1.4698</v>
      </c>
    </row>
    <row r="6" spans="1:9" ht="25.5" customHeight="1">
      <c r="A6" t="s">
        <v>8</v>
      </c>
      <c r="B6" t="s">
        <v>9</v>
      </c>
      <c r="D6">
        <v>0.0442</v>
      </c>
      <c r="E6">
        <v>-0.7775</v>
      </c>
      <c r="F6">
        <v>-0.2839</v>
      </c>
      <c r="H6">
        <v>0.0401</v>
      </c>
      <c r="I6">
        <v>-0.9244</v>
      </c>
    </row>
    <row r="7" spans="1:9" ht="25.5" customHeight="1">
      <c r="A7" t="s">
        <v>16</v>
      </c>
      <c r="B7" t="s">
        <v>17</v>
      </c>
      <c r="D7">
        <v>0.5384</v>
      </c>
      <c r="E7">
        <v>-0.4831</v>
      </c>
      <c r="F7">
        <v>1.1062</v>
      </c>
      <c r="H7">
        <v>0.2415</v>
      </c>
      <c r="I7">
        <v>-0.6979</v>
      </c>
    </row>
    <row r="8" spans="1:9" ht="25.5" customHeight="1">
      <c r="A8" t="s">
        <v>19</v>
      </c>
      <c r="B8" t="s">
        <v>20</v>
      </c>
      <c r="D8">
        <v>1.1832</v>
      </c>
      <c r="E8">
        <v>0.8186</v>
      </c>
      <c r="F8">
        <v>0.4275</v>
      </c>
      <c r="H8">
        <v>0.8163</v>
      </c>
      <c r="I8">
        <v>0.4582</v>
      </c>
    </row>
    <row r="9" spans="1:9" ht="25.5" customHeight="1">
      <c r="A9" t="s">
        <v>21</v>
      </c>
      <c r="B9" t="s">
        <v>22</v>
      </c>
      <c r="D9">
        <v>1.2288</v>
      </c>
      <c r="E9">
        <v>0.4706</v>
      </c>
      <c r="F9">
        <v>0.6423</v>
      </c>
      <c r="H9">
        <v>1.1053</v>
      </c>
      <c r="I9">
        <v>0.5164</v>
      </c>
    </row>
    <row r="10" spans="1:9" ht="25.5" customHeight="1">
      <c r="A10" t="s">
        <v>23</v>
      </c>
      <c r="B10" t="s">
        <v>24</v>
      </c>
      <c r="D10">
        <v>0.7022</v>
      </c>
      <c r="E10">
        <v>-0.3682</v>
      </c>
      <c r="F10">
        <v>0.2818</v>
      </c>
      <c r="H10">
        <v>0.4913</v>
      </c>
      <c r="I10">
        <v>-0.3347</v>
      </c>
    </row>
    <row r="11" spans="1:9" ht="25.5" customHeight="1">
      <c r="A11" t="s">
        <v>39</v>
      </c>
      <c r="B11" t="s">
        <v>40</v>
      </c>
      <c r="D11">
        <v>0.8734</v>
      </c>
      <c r="E11">
        <v>1.9653</v>
      </c>
      <c r="F11">
        <v>-0.6941</v>
      </c>
      <c r="H11">
        <v>0.4463</v>
      </c>
      <c r="I11">
        <v>1.955</v>
      </c>
    </row>
    <row r="12" spans="1:9" ht="25.5" customHeight="1">
      <c r="A12" t="s">
        <v>41</v>
      </c>
      <c r="B12" t="s">
        <v>42</v>
      </c>
      <c r="D12">
        <v>0.3195</v>
      </c>
      <c r="E12">
        <v>-0.2033</v>
      </c>
      <c r="F12">
        <v>1.8654</v>
      </c>
      <c r="H12">
        <v>0.2037</v>
      </c>
      <c r="I12">
        <v>-0.7257</v>
      </c>
    </row>
    <row r="13" spans="1:9" ht="25.5" customHeight="1">
      <c r="A13" t="s">
        <v>43</v>
      </c>
      <c r="B13" t="s">
        <v>44</v>
      </c>
      <c r="D13">
        <v>-0.572</v>
      </c>
      <c r="E13">
        <v>0.4798</v>
      </c>
      <c r="F13">
        <v>0.9347</v>
      </c>
      <c r="H13">
        <v>-1.0664</v>
      </c>
      <c r="I13">
        <v>-0.6155</v>
      </c>
    </row>
    <row r="14" spans="1:9" ht="25.5" customHeight="1">
      <c r="A14" t="s">
        <v>10</v>
      </c>
      <c r="B14" t="s">
        <v>11</v>
      </c>
      <c r="D14">
        <v>-1.9141</v>
      </c>
      <c r="E14">
        <v>0.077</v>
      </c>
      <c r="F14">
        <v>0.6646</v>
      </c>
      <c r="H14">
        <v>-2.047</v>
      </c>
      <c r="I14">
        <v>-0.3531</v>
      </c>
    </row>
    <row r="15" spans="1:9" ht="25.5" customHeight="1">
      <c r="A15" t="s">
        <v>12</v>
      </c>
      <c r="B15" t="s">
        <v>13</v>
      </c>
      <c r="D15">
        <v>-0.6017</v>
      </c>
      <c r="E15">
        <v>0.5036</v>
      </c>
      <c r="F15">
        <v>-0.6633</v>
      </c>
      <c r="H15">
        <v>-0.6423</v>
      </c>
      <c r="I15">
        <v>0.7174</v>
      </c>
    </row>
    <row r="16" spans="1:9" ht="25.5" customHeight="1">
      <c r="A16" t="s">
        <v>14</v>
      </c>
      <c r="B16" t="s">
        <v>15</v>
      </c>
      <c r="D16">
        <v>-1.0854</v>
      </c>
      <c r="E16">
        <v>0.4736</v>
      </c>
      <c r="F16">
        <v>-0.4036</v>
      </c>
      <c r="H16">
        <v>-0.9561</v>
      </c>
      <c r="I16">
        <v>0.6</v>
      </c>
    </row>
    <row r="17" spans="1:9" ht="25.5" customHeight="1">
      <c r="A17" t="s">
        <v>46</v>
      </c>
      <c r="B17" t="s">
        <v>47</v>
      </c>
      <c r="D17">
        <v>0.3393</v>
      </c>
      <c r="E17">
        <v>-1.1986</v>
      </c>
      <c r="F17">
        <v>-0.4874</v>
      </c>
      <c r="H17">
        <v>0.5167</v>
      </c>
      <c r="I17">
        <v>-0.8212</v>
      </c>
    </row>
    <row r="18" spans="1:9" ht="25.5" customHeight="1">
      <c r="A18" t="s">
        <v>49</v>
      </c>
      <c r="B18" t="s">
        <v>50</v>
      </c>
      <c r="D18">
        <v>0.3908</v>
      </c>
      <c r="E18">
        <v>-0.9893</v>
      </c>
      <c r="F18">
        <v>-0.5152</v>
      </c>
      <c r="H18">
        <v>0.7406</v>
      </c>
      <c r="I18">
        <v>-0.6589</v>
      </c>
    </row>
    <row r="19" spans="1:9" ht="25.5" customHeight="1">
      <c r="A19" t="s">
        <v>51</v>
      </c>
      <c r="B19" t="s">
        <v>52</v>
      </c>
      <c r="D19">
        <v>1.0659</v>
      </c>
      <c r="E19">
        <v>1.0854</v>
      </c>
      <c r="F19">
        <v>-0.4925</v>
      </c>
      <c r="H19">
        <v>1.1767</v>
      </c>
      <c r="I19">
        <v>1.114</v>
      </c>
    </row>
    <row r="20" spans="1:9" ht="25.5" customHeight="1">
      <c r="A20" t="s">
        <v>56</v>
      </c>
      <c r="B20" t="s">
        <v>58</v>
      </c>
      <c r="D20">
        <v>0.3704</v>
      </c>
      <c r="E20">
        <v>1.291</v>
      </c>
      <c r="F20">
        <v>-1.3179</v>
      </c>
      <c r="H20">
        <v>0.6387</v>
      </c>
      <c r="I20">
        <v>1.8493</v>
      </c>
    </row>
    <row r="21" spans="1:9" ht="25.5" customHeight="1">
      <c r="A21" t="s">
        <v>62</v>
      </c>
      <c r="B21" t="s">
        <v>64</v>
      </c>
      <c r="D21">
        <v>-1.0188</v>
      </c>
      <c r="E21">
        <v>-0.419</v>
      </c>
      <c r="F21">
        <v>-1.8112</v>
      </c>
      <c r="H21">
        <v>-0.5348</v>
      </c>
      <c r="I21">
        <v>0.7599</v>
      </c>
    </row>
    <row r="22" ht="10.5" customHeight="1"/>
    <row r="23" ht="10.5" customHeight="1">
      <c r="A23" t="s">
        <v>54</v>
      </c>
    </row>
    <row r="24" spans="2:9" ht="25.5" customHeight="1">
      <c r="B24" t="s">
        <v>93</v>
      </c>
      <c r="D24" s="7">
        <v>3.0995</v>
      </c>
      <c r="E24" s="7">
        <v>2.2642</v>
      </c>
      <c r="F24" s="7">
        <v>0.86269</v>
      </c>
      <c r="H24">
        <v>3.0995</v>
      </c>
      <c r="I24">
        <v>2.2642</v>
      </c>
    </row>
    <row r="25" spans="1:9" ht="25.5" customHeight="1">
      <c r="A25" t="s">
        <v>54</v>
      </c>
      <c r="B25" t="s">
        <v>94</v>
      </c>
      <c r="D25" s="7">
        <v>0.434</v>
      </c>
      <c r="E25" s="7">
        <v>0.3171</v>
      </c>
      <c r="F25" s="7">
        <v>0.1208</v>
      </c>
      <c r="H25">
        <v>0.434</v>
      </c>
      <c r="I25">
        <v>0.3171</v>
      </c>
    </row>
    <row r="26" spans="1:9" ht="25.5" customHeight="1">
      <c r="A26" t="s">
        <v>54</v>
      </c>
      <c r="B26" t="s">
        <v>95</v>
      </c>
      <c r="D26" s="7">
        <v>0.434</v>
      </c>
      <c r="E26" s="7">
        <v>0.7511</v>
      </c>
      <c r="F26" s="7">
        <v>0.8719</v>
      </c>
      <c r="H26">
        <v>0.434</v>
      </c>
      <c r="I26">
        <v>0.7511</v>
      </c>
    </row>
    <row r="29" ht="13.5">
      <c r="A29" t="s">
        <v>54</v>
      </c>
    </row>
  </sheetData>
  <printOptions/>
  <pageMargins left="0.75" right="0.75" top="1" bottom="1" header="0.512" footer="0.512"/>
  <pageSetup orientation="portrait" paperSize="9" scale="78" r:id="rId4"/>
  <legacyDrawing r:id="rId3"/>
  <oleObjects>
    <oleObject progId="ビットマップ イメージ" shapeId="1847171" r:id="rId1"/>
    <oleObject progId="ビットマップ イメージ" shapeId="18845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　　良</dc:creator>
  <cp:keywords/>
  <dc:description/>
  <cp:lastModifiedBy>正田　　良</cp:lastModifiedBy>
  <cp:lastPrinted>2002-12-12T10:07:54Z</cp:lastPrinted>
  <dcterms:created xsi:type="dcterms:W3CDTF">2002-11-26T08:22:19Z</dcterms:created>
  <dcterms:modified xsi:type="dcterms:W3CDTF">2002-12-12T10:10:31Z</dcterms:modified>
  <cp:category/>
  <cp:version/>
  <cp:contentType/>
  <cp:contentStatus/>
</cp:coreProperties>
</file>